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Поссовет\"/>
    </mc:Choice>
  </mc:AlternateContent>
  <bookViews>
    <workbookView xWindow="0" yWindow="0" windowWidth="20490" windowHeight="8445"/>
  </bookViews>
  <sheets>
    <sheet name="прил 1" sheetId="18" r:id="rId1"/>
    <sheet name="прил 2" sheetId="23" r:id="rId2"/>
    <sheet name="прил 3" sheetId="22" r:id="rId3"/>
    <sheet name="прил 4" sheetId="16" r:id="rId4"/>
    <sheet name="прил 5" sheetId="17" r:id="rId5"/>
    <sheet name="прил 6" sheetId="28" r:id="rId6"/>
  </sheets>
  <definedNames>
    <definedName name="__bookmark_1" localSheetId="5">#REF!</definedName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Y62" i="28" l="1"/>
  <c r="Y52" i="28"/>
  <c r="Y117" i="17"/>
  <c r="Y116" i="17" s="1"/>
  <c r="Y115" i="17" s="1"/>
  <c r="Y112" i="17"/>
  <c r="R96" i="16"/>
  <c r="Y93" i="28"/>
  <c r="Y74" i="28"/>
  <c r="Y64" i="28"/>
  <c r="Y152" i="17"/>
  <c r="Y106" i="17"/>
  <c r="R123" i="16"/>
  <c r="R87" i="16"/>
  <c r="AA58" i="28"/>
  <c r="Z58" i="28"/>
  <c r="AA91" i="28"/>
  <c r="Z91" i="28"/>
  <c r="Y91" i="28"/>
  <c r="Y60" i="28"/>
  <c r="Y58" i="28"/>
  <c r="AA93" i="28"/>
  <c r="Z93" i="28"/>
  <c r="AA98" i="28"/>
  <c r="Z98" i="28"/>
  <c r="Y98" i="28"/>
  <c r="AA96" i="28"/>
  <c r="Z96" i="28"/>
  <c r="Y96" i="28"/>
  <c r="AA89" i="28"/>
  <c r="Z89" i="28"/>
  <c r="Y89" i="28"/>
  <c r="AA87" i="28"/>
  <c r="Z87" i="28"/>
  <c r="Y87" i="28"/>
  <c r="AA82" i="28"/>
  <c r="Z82" i="28"/>
  <c r="Y82" i="28"/>
  <c r="AA80" i="28"/>
  <c r="Z80" i="28"/>
  <c r="Y80" i="28"/>
  <c r="Y77" i="28" s="1"/>
  <c r="AA78" i="28"/>
  <c r="AA77" i="28" s="1"/>
  <c r="Z78" i="28"/>
  <c r="Z77" i="28"/>
  <c r="Y78" i="28"/>
  <c r="U98" i="28"/>
  <c r="S98" i="28"/>
  <c r="Q98" i="28"/>
  <c r="U96" i="28"/>
  <c r="S96" i="28"/>
  <c r="Q96" i="28"/>
  <c r="U93" i="28"/>
  <c r="S93" i="28"/>
  <c r="Q93" i="28"/>
  <c r="Q89" i="28"/>
  <c r="U87" i="28"/>
  <c r="S87" i="28"/>
  <c r="Q87" i="28"/>
  <c r="U85" i="28"/>
  <c r="S85" i="28"/>
  <c r="Q85" i="28"/>
  <c r="U80" i="28"/>
  <c r="U77" i="28" s="1"/>
  <c r="U100" i="28" s="1"/>
  <c r="S80" i="28"/>
  <c r="Q80" i="28"/>
  <c r="U78" i="28"/>
  <c r="S78" i="28"/>
  <c r="S77" i="28" s="1"/>
  <c r="S100" i="28" s="1"/>
  <c r="Q78" i="28"/>
  <c r="E19" i="18"/>
  <c r="E18" i="18" s="1"/>
  <c r="E17" i="18" s="1"/>
  <c r="E13" i="18"/>
  <c r="E15" i="18"/>
  <c r="E14" i="18" s="1"/>
  <c r="D19" i="18"/>
  <c r="D18" i="18" s="1"/>
  <c r="D17" i="18" s="1"/>
  <c r="D15" i="18"/>
  <c r="D14" i="18" s="1"/>
  <c r="D13" i="18" s="1"/>
  <c r="D12" i="18" s="1"/>
  <c r="D11" i="18" s="1"/>
  <c r="C19" i="18"/>
  <c r="C18" i="18" s="1"/>
  <c r="C17" i="18"/>
  <c r="C15" i="18"/>
  <c r="C14" i="18" s="1"/>
  <c r="C13" i="18" s="1"/>
  <c r="C12" i="18"/>
  <c r="C11" i="18" s="1"/>
  <c r="AA54" i="28"/>
  <c r="U54" i="28"/>
  <c r="Q54" i="28"/>
  <c r="AA37" i="28"/>
  <c r="Y40" i="28"/>
  <c r="AA120" i="17"/>
  <c r="AA119" i="17"/>
  <c r="V66" i="16"/>
  <c r="V64" i="16" s="1"/>
  <c r="V63" i="16" s="1"/>
  <c r="V62" i="16" s="1"/>
  <c r="V61" i="16" s="1"/>
  <c r="Y97" i="17"/>
  <c r="Y85" i="17"/>
  <c r="Y84" i="17"/>
  <c r="V103" i="16"/>
  <c r="V98" i="16"/>
  <c r="V95" i="16" s="1"/>
  <c r="V94" i="16"/>
  <c r="R98" i="16"/>
  <c r="R95" i="16" s="1"/>
  <c r="R72" i="16"/>
  <c r="R106" i="16"/>
  <c r="R101" i="16" s="1"/>
  <c r="R100" i="16" s="1"/>
  <c r="E79" i="23"/>
  <c r="E73" i="23"/>
  <c r="D73" i="23"/>
  <c r="C73" i="23"/>
  <c r="E89" i="23"/>
  <c r="E88" i="23" s="1"/>
  <c r="D89" i="23"/>
  <c r="D88" i="23" s="1"/>
  <c r="C89" i="23"/>
  <c r="C88" i="23"/>
  <c r="C63" i="23"/>
  <c r="C62" i="23"/>
  <c r="Z37" i="28"/>
  <c r="Z34" i="28" s="1"/>
  <c r="Z33" i="28" s="1"/>
  <c r="Z32" i="28" s="1"/>
  <c r="AA34" i="28"/>
  <c r="Y34" i="28"/>
  <c r="AA22" i="28"/>
  <c r="AA21" i="28" s="1"/>
  <c r="Z22" i="28"/>
  <c r="Z21" i="28" s="1"/>
  <c r="Y22" i="28"/>
  <c r="AA65" i="28"/>
  <c r="Z65" i="28"/>
  <c r="Z63" i="28" s="1"/>
  <c r="Y63" i="28"/>
  <c r="AA57" i="28"/>
  <c r="AA56" i="28"/>
  <c r="Z57" i="28"/>
  <c r="Z56" i="28"/>
  <c r="Y57" i="28"/>
  <c r="AA30" i="28"/>
  <c r="AA28" i="28" s="1"/>
  <c r="AA27" i="28" s="1"/>
  <c r="Z30" i="28"/>
  <c r="Z28" i="28"/>
  <c r="Z27" i="28" s="1"/>
  <c r="Y30" i="28"/>
  <c r="Y28" i="28" s="1"/>
  <c r="Y27" i="28"/>
  <c r="R46" i="16"/>
  <c r="T46" i="16"/>
  <c r="V46" i="16"/>
  <c r="R48" i="16"/>
  <c r="R45" i="16" s="1"/>
  <c r="R44" i="16" s="1"/>
  <c r="T48" i="16"/>
  <c r="T45" i="16"/>
  <c r="T44" i="16" s="1"/>
  <c r="V48" i="16"/>
  <c r="V45" i="16" s="1"/>
  <c r="V44" i="16"/>
  <c r="V13" i="16" s="1"/>
  <c r="AA18" i="28"/>
  <c r="AA17" i="28"/>
  <c r="AA16" i="28" s="1"/>
  <c r="AA15" i="28"/>
  <c r="Z18" i="28"/>
  <c r="Z17" i="28"/>
  <c r="Z16" i="28" s="1"/>
  <c r="Z15" i="28"/>
  <c r="Y18" i="28"/>
  <c r="Y17" i="28"/>
  <c r="Y16" i="28" s="1"/>
  <c r="Y15" i="28" s="1"/>
  <c r="Y14" i="28" s="1"/>
  <c r="Y100" i="28" s="1"/>
  <c r="AA74" i="28"/>
  <c r="AA73" i="28" s="1"/>
  <c r="AA72" i="28" s="1"/>
  <c r="Z74" i="28"/>
  <c r="Z73" i="28"/>
  <c r="Z72" i="28" s="1"/>
  <c r="Y73" i="28"/>
  <c r="Y72" i="28" s="1"/>
  <c r="AA70" i="28"/>
  <c r="AA69" i="28" s="1"/>
  <c r="Z70" i="28"/>
  <c r="Z69" i="28" s="1"/>
  <c r="AA66" i="28"/>
  <c r="Z66" i="28"/>
  <c r="Y66" i="28"/>
  <c r="Z50" i="28"/>
  <c r="Y50" i="28"/>
  <c r="Z48" i="28"/>
  <c r="Y48" i="28"/>
  <c r="AA46" i="28"/>
  <c r="AA45" i="28"/>
  <c r="Z46" i="28"/>
  <c r="Z45" i="28"/>
  <c r="Y46" i="28"/>
  <c r="Y45" i="28"/>
  <c r="Y43" i="28"/>
  <c r="Y37" i="28"/>
  <c r="Y20" i="28"/>
  <c r="AA142" i="17"/>
  <c r="AA143" i="17"/>
  <c r="Z143" i="17"/>
  <c r="Z142" i="17" s="1"/>
  <c r="T70" i="16"/>
  <c r="R66" i="16"/>
  <c r="R70" i="16"/>
  <c r="T66" i="16"/>
  <c r="T64" i="16"/>
  <c r="T63" i="16" s="1"/>
  <c r="T62" i="16" s="1"/>
  <c r="T61" i="16" s="1"/>
  <c r="T27" i="16"/>
  <c r="T26" i="16" s="1"/>
  <c r="T25" i="16" s="1"/>
  <c r="T24" i="16" s="1"/>
  <c r="Z36" i="17"/>
  <c r="Y36" i="17"/>
  <c r="V117" i="16"/>
  <c r="V116" i="16" s="1"/>
  <c r="T117" i="16"/>
  <c r="T116" i="16" s="1"/>
  <c r="T111" i="16" s="1"/>
  <c r="T110" i="16" s="1"/>
  <c r="T109" i="16" s="1"/>
  <c r="T108" i="16" s="1"/>
  <c r="R117" i="16"/>
  <c r="R116" i="16" s="1"/>
  <c r="R111" i="16" s="1"/>
  <c r="R110" i="16" s="1"/>
  <c r="R109" i="16" s="1"/>
  <c r="R108" i="16" s="1"/>
  <c r="E86" i="23"/>
  <c r="D86" i="23"/>
  <c r="C86" i="23"/>
  <c r="E84" i="23"/>
  <c r="D84" i="23"/>
  <c r="D83" i="23" s="1"/>
  <c r="C84" i="23"/>
  <c r="C22" i="22"/>
  <c r="V59" i="16"/>
  <c r="V58" i="16" s="1"/>
  <c r="V57" i="16" s="1"/>
  <c r="Z100" i="17"/>
  <c r="Z99" i="17"/>
  <c r="Y100" i="17"/>
  <c r="Y99" i="17"/>
  <c r="Y87" i="17"/>
  <c r="AA79" i="17"/>
  <c r="Z79" i="17"/>
  <c r="Y79" i="17"/>
  <c r="T87" i="16"/>
  <c r="R74" i="16"/>
  <c r="T84" i="16"/>
  <c r="R84" i="16"/>
  <c r="E21" i="23"/>
  <c r="D21" i="23"/>
  <c r="C21" i="23"/>
  <c r="E68" i="23"/>
  <c r="D68" i="23"/>
  <c r="E81" i="23"/>
  <c r="D81" i="23"/>
  <c r="C81" i="23"/>
  <c r="E60" i="23"/>
  <c r="E59" i="23"/>
  <c r="E58" i="23" s="1"/>
  <c r="D60" i="23"/>
  <c r="D59" i="23" s="1"/>
  <c r="D58" i="23"/>
  <c r="C60" i="23"/>
  <c r="C59" i="23"/>
  <c r="C58" i="23" s="1"/>
  <c r="V27" i="16"/>
  <c r="V26" i="16" s="1"/>
  <c r="V25" i="16" s="1"/>
  <c r="V24" i="16" s="1"/>
  <c r="V90" i="16"/>
  <c r="T90" i="16"/>
  <c r="V80" i="16"/>
  <c r="V82" i="16"/>
  <c r="T80" i="16"/>
  <c r="T79" i="16" s="1"/>
  <c r="T78" i="16" s="1"/>
  <c r="T82" i="16"/>
  <c r="R80" i="16"/>
  <c r="V70" i="16"/>
  <c r="R27" i="16"/>
  <c r="R26" i="16" s="1"/>
  <c r="R25" i="16" s="1"/>
  <c r="R24" i="16" s="1"/>
  <c r="R13" i="16" s="1"/>
  <c r="Z131" i="17"/>
  <c r="Z130" i="17" s="1"/>
  <c r="AA76" i="17"/>
  <c r="Z76" i="17"/>
  <c r="Z75" i="17"/>
  <c r="Z74" i="17" s="1"/>
  <c r="Z73" i="17"/>
  <c r="Z72" i="17" s="1"/>
  <c r="Z71" i="17" s="1"/>
  <c r="AA63" i="17"/>
  <c r="AA62" i="17"/>
  <c r="AA61" i="17" s="1"/>
  <c r="AA60" i="17" s="1"/>
  <c r="AA59" i="17" s="1"/>
  <c r="Z63" i="17"/>
  <c r="Z62" i="17" s="1"/>
  <c r="Z61" i="17" s="1"/>
  <c r="Z60" i="17" s="1"/>
  <c r="Z59" i="17"/>
  <c r="AA32" i="17"/>
  <c r="Z32" i="17"/>
  <c r="V123" i="16"/>
  <c r="V122" i="16"/>
  <c r="V121" i="16" s="1"/>
  <c r="V120" i="16" s="1"/>
  <c r="V119" i="16" s="1"/>
  <c r="T123" i="16"/>
  <c r="T122" i="16" s="1"/>
  <c r="T121" i="16" s="1"/>
  <c r="T120" i="16" s="1"/>
  <c r="T119" i="16"/>
  <c r="R122" i="16"/>
  <c r="R121" i="16"/>
  <c r="R120" i="16" s="1"/>
  <c r="R119" i="16"/>
  <c r="V114" i="16"/>
  <c r="T114" i="16"/>
  <c r="R114" i="16"/>
  <c r="V112" i="16"/>
  <c r="V111" i="16" s="1"/>
  <c r="V110" i="16" s="1"/>
  <c r="T112" i="16"/>
  <c r="R112" i="16"/>
  <c r="V102" i="16"/>
  <c r="V101" i="16"/>
  <c r="V100" i="16" s="1"/>
  <c r="T103" i="16"/>
  <c r="T102" i="16" s="1"/>
  <c r="T101" i="16" s="1"/>
  <c r="T100" i="16" s="1"/>
  <c r="R103" i="16"/>
  <c r="R102" i="16" s="1"/>
  <c r="V92" i="16"/>
  <c r="T92" i="16"/>
  <c r="T86" i="16"/>
  <c r="R92" i="16"/>
  <c r="R90" i="16"/>
  <c r="R86" i="16" s="1"/>
  <c r="V87" i="16"/>
  <c r="R82" i="16"/>
  <c r="V55" i="16"/>
  <c r="V54" i="16" s="1"/>
  <c r="V53" i="16"/>
  <c r="V52" i="16" s="1"/>
  <c r="V50" i="16" s="1"/>
  <c r="T55" i="16"/>
  <c r="T54" i="16"/>
  <c r="T53" i="16" s="1"/>
  <c r="T52" i="16" s="1"/>
  <c r="T50" i="16" s="1"/>
  <c r="R55" i="16"/>
  <c r="R54" i="16" s="1"/>
  <c r="R53" i="16" s="1"/>
  <c r="R52" i="16" s="1"/>
  <c r="R50" i="16"/>
  <c r="V36" i="16"/>
  <c r="V35" i="16"/>
  <c r="V34" i="16" s="1"/>
  <c r="T36" i="16"/>
  <c r="T35" i="16" s="1"/>
  <c r="T34" i="16" s="1"/>
  <c r="R36" i="16"/>
  <c r="R35" i="16"/>
  <c r="R34" i="16" s="1"/>
  <c r="V22" i="16"/>
  <c r="V21" i="16" s="1"/>
  <c r="V20" i="16"/>
  <c r="T22" i="16"/>
  <c r="T21" i="16" s="1"/>
  <c r="T20" i="16" s="1"/>
  <c r="R22" i="16"/>
  <c r="R21" i="16" s="1"/>
  <c r="R20" i="16" s="1"/>
  <c r="V18" i="16"/>
  <c r="V17" i="16"/>
  <c r="V16" i="16" s="1"/>
  <c r="V15" i="16" s="1"/>
  <c r="T18" i="16"/>
  <c r="T17" i="16"/>
  <c r="T16" i="16" s="1"/>
  <c r="T15" i="16" s="1"/>
  <c r="R18" i="16"/>
  <c r="R17" i="16" s="1"/>
  <c r="R16" i="16" s="1"/>
  <c r="R15" i="16" s="1"/>
  <c r="Y76" i="17"/>
  <c r="Y75" i="17" s="1"/>
  <c r="Y74" i="17" s="1"/>
  <c r="Y73" i="17" s="1"/>
  <c r="Y72" i="17" s="1"/>
  <c r="Y71" i="17" s="1"/>
  <c r="Y63" i="17"/>
  <c r="Y62" i="17"/>
  <c r="Y61" i="17" s="1"/>
  <c r="Y60" i="17" s="1"/>
  <c r="Y59" i="17" s="1"/>
  <c r="Y58" i="17"/>
  <c r="Y32" i="17"/>
  <c r="AA56" i="17"/>
  <c r="AA55" i="17" s="1"/>
  <c r="Z56" i="17"/>
  <c r="Z55" i="17" s="1"/>
  <c r="AA109" i="17"/>
  <c r="AA108" i="17" s="1"/>
  <c r="Z109" i="17"/>
  <c r="Z108" i="17" s="1"/>
  <c r="AA94" i="17"/>
  <c r="AA93" i="17" s="1"/>
  <c r="Z94" i="17"/>
  <c r="Z93" i="17" s="1"/>
  <c r="Y94" i="17"/>
  <c r="Y93" i="17" s="1"/>
  <c r="Y92" i="17" s="1"/>
  <c r="Y91" i="17" s="1"/>
  <c r="AA97" i="17"/>
  <c r="AA96" i="17" s="1"/>
  <c r="Z97" i="17"/>
  <c r="Z96" i="17" s="1"/>
  <c r="Z92" i="17"/>
  <c r="Z91" i="17" s="1"/>
  <c r="Y29" i="17"/>
  <c r="Y28" i="17" s="1"/>
  <c r="Y27" i="17" s="1"/>
  <c r="Y26" i="17" s="1"/>
  <c r="Y25" i="17" s="1"/>
  <c r="AA150" i="17"/>
  <c r="AA149" i="17"/>
  <c r="AA148" i="17" s="1"/>
  <c r="AA147" i="17" s="1"/>
  <c r="AA146" i="17" s="1"/>
  <c r="AA145" i="17"/>
  <c r="Z150" i="17"/>
  <c r="Z149" i="17" s="1"/>
  <c r="Z148" i="17" s="1"/>
  <c r="Z147" i="17"/>
  <c r="Z146" i="17" s="1"/>
  <c r="Z145" i="17" s="1"/>
  <c r="Y150" i="17"/>
  <c r="Y149" i="17"/>
  <c r="Y148" i="17" s="1"/>
  <c r="Y147" i="17" s="1"/>
  <c r="Y146" i="17" s="1"/>
  <c r="Y145" i="17" s="1"/>
  <c r="AA140" i="17"/>
  <c r="Z140" i="17"/>
  <c r="Y140" i="17"/>
  <c r="Z139" i="17"/>
  <c r="Y138" i="17"/>
  <c r="Y136" i="17" s="1"/>
  <c r="Y135" i="17" s="1"/>
  <c r="Y134" i="17"/>
  <c r="Y133" i="17" s="1"/>
  <c r="AA128" i="17"/>
  <c r="Z128" i="17"/>
  <c r="Y128" i="17"/>
  <c r="AA126" i="17"/>
  <c r="AA125" i="17" s="1"/>
  <c r="AA124" i="17" s="1"/>
  <c r="AA123" i="17"/>
  <c r="AA122" i="17" s="1"/>
  <c r="Z126" i="17"/>
  <c r="Z125" i="17" s="1"/>
  <c r="Z124" i="17"/>
  <c r="Z123" i="17" s="1"/>
  <c r="Z122" i="17" s="1"/>
  <c r="Y126" i="17"/>
  <c r="Y125" i="17"/>
  <c r="Y124" i="17" s="1"/>
  <c r="Y123" i="17" s="1"/>
  <c r="Y122" i="17" s="1"/>
  <c r="Y131" i="17"/>
  <c r="Y130" i="17" s="1"/>
  <c r="AA112" i="17"/>
  <c r="AA111" i="17" s="1"/>
  <c r="Z112" i="17"/>
  <c r="Z111" i="17" s="1"/>
  <c r="Y111" i="17"/>
  <c r="Y109" i="17"/>
  <c r="Y108" i="17"/>
  <c r="AA104" i="17"/>
  <c r="AA103" i="17" s="1"/>
  <c r="Z104" i="17"/>
  <c r="Z103" i="17" s="1"/>
  <c r="Z102" i="17" s="1"/>
  <c r="Z90" i="17" s="1"/>
  <c r="Z89" i="17" s="1"/>
  <c r="Y104" i="17"/>
  <c r="Y96" i="17"/>
  <c r="Y82" i="17"/>
  <c r="Y81" i="17" s="1"/>
  <c r="AA69" i="17"/>
  <c r="AA68" i="17" s="1"/>
  <c r="AA67" i="17" s="1"/>
  <c r="AA66" i="17" s="1"/>
  <c r="Z69" i="17"/>
  <c r="Z68" i="17" s="1"/>
  <c r="Z67" i="17"/>
  <c r="Z66" i="17" s="1"/>
  <c r="Y69" i="17"/>
  <c r="Y68" i="17"/>
  <c r="Y67" i="17" s="1"/>
  <c r="Y66" i="17" s="1"/>
  <c r="Y56" i="17"/>
  <c r="Y55" i="17"/>
  <c r="AA53" i="17"/>
  <c r="AA52" i="17" s="1"/>
  <c r="AA51" i="17" s="1"/>
  <c r="AA50" i="17" s="1"/>
  <c r="Z53" i="17"/>
  <c r="Z52" i="17" s="1"/>
  <c r="Y53" i="17"/>
  <c r="Y52" i="17"/>
  <c r="Y51" i="17" s="1"/>
  <c r="Y50" i="17" s="1"/>
  <c r="AA48" i="17"/>
  <c r="AA47" i="17"/>
  <c r="AA46" i="17" s="1"/>
  <c r="Z48" i="17"/>
  <c r="Z47" i="17" s="1"/>
  <c r="Z46" i="17"/>
  <c r="Y48" i="17"/>
  <c r="Y47" i="17" s="1"/>
  <c r="Y46" i="17" s="1"/>
  <c r="AA43" i="17"/>
  <c r="AA41" i="17" s="1"/>
  <c r="AA40" i="17" s="1"/>
  <c r="Z43" i="17"/>
  <c r="Z42" i="17"/>
  <c r="Y43" i="17"/>
  <c r="Y41" i="17" s="1"/>
  <c r="Y40" i="17" s="1"/>
  <c r="AA29" i="17"/>
  <c r="AA28" i="17" s="1"/>
  <c r="AA27" i="17" s="1"/>
  <c r="AA26" i="17" s="1"/>
  <c r="AA25" i="17"/>
  <c r="Z29" i="17"/>
  <c r="Z28" i="17" s="1"/>
  <c r="Z27" i="17" s="1"/>
  <c r="Z26" i="17" s="1"/>
  <c r="Z25" i="17" s="1"/>
  <c r="AA23" i="17"/>
  <c r="AA22" i="17" s="1"/>
  <c r="AA21" i="17"/>
  <c r="AA20" i="17" s="1"/>
  <c r="Z23" i="17"/>
  <c r="Z22" i="17" s="1"/>
  <c r="Z21" i="17" s="1"/>
  <c r="Z20" i="17" s="1"/>
  <c r="Y23" i="17"/>
  <c r="Y22" i="17" s="1"/>
  <c r="Y21" i="17"/>
  <c r="Y20" i="17"/>
  <c r="AA17" i="17"/>
  <c r="AA16" i="17" s="1"/>
  <c r="AA15" i="17"/>
  <c r="AA14" i="17"/>
  <c r="AA13" i="17" s="1"/>
  <c r="Z17" i="17"/>
  <c r="Z16" i="17" s="1"/>
  <c r="Z15" i="17" s="1"/>
  <c r="Z14" i="17" s="1"/>
  <c r="Z13" i="17" s="1"/>
  <c r="Y17" i="17"/>
  <c r="Y16" i="17" s="1"/>
  <c r="Y15" i="17" s="1"/>
  <c r="Y14" i="17"/>
  <c r="Y13" i="17" s="1"/>
  <c r="Y12" i="17" s="1"/>
  <c r="E56" i="23"/>
  <c r="E55" i="23" s="1"/>
  <c r="D56" i="23"/>
  <c r="D55" i="23"/>
  <c r="C56" i="23"/>
  <c r="C55" i="23" s="1"/>
  <c r="D79" i="23"/>
  <c r="E75" i="23"/>
  <c r="D75" i="23"/>
  <c r="E70" i="23"/>
  <c r="D70" i="23"/>
  <c r="C70" i="23"/>
  <c r="E17" i="23"/>
  <c r="D17" i="23"/>
  <c r="C17" i="23"/>
  <c r="C14" i="23" s="1"/>
  <c r="C13" i="23" s="1"/>
  <c r="C12" i="23" s="1"/>
  <c r="C11" i="23" s="1"/>
  <c r="E19" i="23"/>
  <c r="D19" i="23"/>
  <c r="C19" i="23"/>
  <c r="E77" i="23"/>
  <c r="D77" i="23"/>
  <c r="D72" i="23" s="1"/>
  <c r="C77" i="23"/>
  <c r="C75" i="23"/>
  <c r="C72" i="23" s="1"/>
  <c r="C68" i="23"/>
  <c r="C67" i="23" s="1"/>
  <c r="C66" i="23" s="1"/>
  <c r="C65" i="23" s="1"/>
  <c r="E67" i="23"/>
  <c r="D67" i="23"/>
  <c r="E53" i="23"/>
  <c r="E52" i="23"/>
  <c r="D53" i="23"/>
  <c r="D52" i="23" s="1"/>
  <c r="C53" i="23"/>
  <c r="C52" i="23"/>
  <c r="E50" i="23"/>
  <c r="E49" i="23" s="1"/>
  <c r="E48" i="23" s="1"/>
  <c r="E44" i="23" s="1"/>
  <c r="D50" i="23"/>
  <c r="D49" i="23"/>
  <c r="D48" i="23" s="1"/>
  <c r="C50" i="23"/>
  <c r="C49" i="23"/>
  <c r="C48" i="23"/>
  <c r="C44" i="23" s="1"/>
  <c r="E46" i="23"/>
  <c r="E45" i="23"/>
  <c r="D46" i="23"/>
  <c r="D45" i="23"/>
  <c r="C46" i="23"/>
  <c r="C45" i="23"/>
  <c r="E42" i="23"/>
  <c r="E41" i="23"/>
  <c r="D42" i="23"/>
  <c r="D41" i="23"/>
  <c r="C42" i="23"/>
  <c r="C41" i="23"/>
  <c r="E39" i="23"/>
  <c r="E38" i="23"/>
  <c r="E34" i="23" s="1"/>
  <c r="E33" i="23" s="1"/>
  <c r="D39" i="23"/>
  <c r="D38" i="23"/>
  <c r="C39" i="23"/>
  <c r="C38" i="23"/>
  <c r="E36" i="23"/>
  <c r="E35" i="23"/>
  <c r="D36" i="23"/>
  <c r="D35" i="23"/>
  <c r="C36" i="23"/>
  <c r="C35" i="23"/>
  <c r="C34" i="23" s="1"/>
  <c r="C33" i="23" s="1"/>
  <c r="E31" i="23"/>
  <c r="D31" i="23"/>
  <c r="C31" i="23"/>
  <c r="E29" i="23"/>
  <c r="D29" i="23"/>
  <c r="C29" i="23"/>
  <c r="E27" i="23"/>
  <c r="D27" i="23"/>
  <c r="C27" i="23"/>
  <c r="E25" i="23"/>
  <c r="E24" i="23"/>
  <c r="E23" i="23" s="1"/>
  <c r="D25" i="23"/>
  <c r="C25" i="23"/>
  <c r="C23" i="23" s="1"/>
  <c r="C24" i="23" s="1"/>
  <c r="E15" i="23"/>
  <c r="E14" i="23" s="1"/>
  <c r="E13" i="23" s="1"/>
  <c r="D15" i="23"/>
  <c r="D14" i="23"/>
  <c r="D13" i="23" s="1"/>
  <c r="C15" i="23"/>
  <c r="D22" i="22"/>
  <c r="E31" i="22"/>
  <c r="D31" i="22"/>
  <c r="C31" i="22"/>
  <c r="E25" i="22"/>
  <c r="D25" i="22"/>
  <c r="C25" i="22"/>
  <c r="E19" i="22"/>
  <c r="D19" i="22"/>
  <c r="D33" i="22" s="1"/>
  <c r="C19" i="22"/>
  <c r="E12" i="22"/>
  <c r="D12" i="22"/>
  <c r="C12" i="22"/>
  <c r="C33" i="22"/>
  <c r="E22" i="22"/>
  <c r="E29" i="22"/>
  <c r="D29" i="22"/>
  <c r="C29" i="22"/>
  <c r="Y42" i="17"/>
  <c r="Z41" i="17"/>
  <c r="Z40" i="17"/>
  <c r="AA42" i="17"/>
  <c r="V79" i="16"/>
  <c r="V78" i="16"/>
  <c r="Y33" i="28"/>
  <c r="Y32" i="28"/>
  <c r="AA33" i="28"/>
  <c r="AA32" i="28"/>
  <c r="AA20" i="28"/>
  <c r="Z20" i="28"/>
  <c r="R64" i="16"/>
  <c r="R63" i="16"/>
  <c r="R62" i="16"/>
  <c r="R61" i="16" s="1"/>
  <c r="Y21" i="28"/>
  <c r="Z62" i="28"/>
  <c r="Z14" i="28" s="1"/>
  <c r="Z100" i="28" s="1"/>
  <c r="Y137" i="17"/>
  <c r="Y103" i="17"/>
  <c r="Y102" i="17" s="1"/>
  <c r="Y90" i="17" s="1"/>
  <c r="Y89" i="17" s="1"/>
  <c r="V109" i="16"/>
  <c r="V108" i="16"/>
  <c r="Y56" i="28"/>
  <c r="AA139" i="17"/>
  <c r="AA138" i="17"/>
  <c r="Z138" i="17"/>
  <c r="Z136" i="17" s="1"/>
  <c r="Z135" i="17" s="1"/>
  <c r="Z134" i="17" s="1"/>
  <c r="Z133" i="17" s="1"/>
  <c r="AA63" i="28"/>
  <c r="AA62" i="28"/>
  <c r="AA14" i="28"/>
  <c r="AA100" i="28" s="1"/>
  <c r="E33" i="22"/>
  <c r="D24" i="23"/>
  <c r="D23" i="23"/>
  <c r="D34" i="23"/>
  <c r="D33" i="23"/>
  <c r="Z51" i="17"/>
  <c r="Z50" i="17" s="1"/>
  <c r="AA92" i="17"/>
  <c r="Q77" i="28"/>
  <c r="Q100" i="28" s="1"/>
  <c r="AA75" i="17"/>
  <c r="AA74" i="17"/>
  <c r="AA73" i="17" s="1"/>
  <c r="AA72" i="17" s="1"/>
  <c r="AA71" i="17" s="1"/>
  <c r="C83" i="23"/>
  <c r="E83" i="23"/>
  <c r="AA136" i="17"/>
  <c r="AA135" i="17"/>
  <c r="AA134" i="17" s="1"/>
  <c r="AA133" i="17" s="1"/>
  <c r="AA137" i="17"/>
  <c r="E12" i="23" l="1"/>
  <c r="Y11" i="17"/>
  <c r="AA58" i="17"/>
  <c r="D44" i="23"/>
  <c r="D12" i="23" s="1"/>
  <c r="D11" i="23" s="1"/>
  <c r="Z12" i="17"/>
  <c r="Z11" i="17" s="1"/>
  <c r="E12" i="18"/>
  <c r="E11" i="18" s="1"/>
  <c r="AA12" i="17"/>
  <c r="Z58" i="17"/>
  <c r="R79" i="16"/>
  <c r="R78" i="16" s="1"/>
  <c r="R77" i="16" s="1"/>
  <c r="E72" i="23"/>
  <c r="E66" i="23" s="1"/>
  <c r="E65" i="23" s="1"/>
  <c r="AA102" i="17"/>
  <c r="AA90" i="17" s="1"/>
  <c r="AA89" i="17" s="1"/>
  <c r="Z137" i="17"/>
  <c r="D66" i="23"/>
  <c r="D65" i="23" s="1"/>
  <c r="T13" i="16"/>
  <c r="V86" i="16"/>
  <c r="V77" i="16" s="1"/>
  <c r="V76" i="16" s="1"/>
  <c r="V12" i="16" s="1"/>
  <c r="T77" i="16"/>
  <c r="T76" i="16" s="1"/>
  <c r="R94" i="16"/>
  <c r="E11" i="23" l="1"/>
  <c r="R76" i="16"/>
  <c r="R12" i="16" s="1"/>
  <c r="AA11" i="17"/>
  <c r="T12" i="16"/>
</calcChain>
</file>

<file path=xl/sharedStrings.xml><?xml version="1.0" encoding="utf-8"?>
<sst xmlns="http://schemas.openxmlformats.org/spreadsheetml/2006/main" count="800" uniqueCount="390">
  <si>
    <t>Наименование показателя</t>
  </si>
  <si>
    <t>Код дохода по бюджетной классификации</t>
  </si>
  <si>
    <t>1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</si>
  <si>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</si>
  <si>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</si>
  <si>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</si>
  <si>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</si>
  <si>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</si>
  <si>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</si>
  <si>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</si>
  <si>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</si>
  <si>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</si>
  <si>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</si>
  <si>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</si>
  <si>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</si>
  <si>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</si>
  <si>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</si>
  <si>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</si>
  <si>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</si>
  <si>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</si>
  <si>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</si>
  <si>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</si>
  <si>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</si>
  <si>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</si>
  <si>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</si>
  <si>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</si>
  <si>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</si>
  <si>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</si>
  <si>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</si>
  <si>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</si>
  <si>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</si>
  <si>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</si>
  <si>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</si>
  <si>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</si>
  <si>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</si>
  <si>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</si>
  <si>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</si>
  <si>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</si>
  <si>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</si>
  <si>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</si>
  <si>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</si>
  <si>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</si>
  <si>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</si>
  <si>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</si>
  <si>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</si>
  <si>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</si>
  <si>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</si>
  <si>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</si>
  <si>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</si>
  <si>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</si>
  <si>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</si>
  <si>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</si>
  <si>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</si>
  <si>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</si>
  <si>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</si>
  <si>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</si>
  <si>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</si>
  <si>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</si>
  <si>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</si>
  <si>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</si>
  <si>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</si>
  <si>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</si>
  <si>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</si>
  <si>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</si>
  <si>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</si>
  <si>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</si>
  <si>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</si>
  <si>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</si>
  <si>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</si>
  <si>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</si>
  <si>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</si>
  <si>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</si>
  <si>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</si>
  <si>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</si>
  <si>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</si>
  <si>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</si>
  <si>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</si>
  <si>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</si>
  <si>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</si>
  <si>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</si>
  <si>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</si>
  <si>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</si>
  <si>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</si>
  <si>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</si>
  <si>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</si>
  <si>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</si>
  <si>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</si>
  <si>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</si>
  <si>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</si>
  <si>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</si>
  <si>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</si>
  <si>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</si>
  <si>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</si>
  <si>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</si>
  <si>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</si>
  <si>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</si>
  <si>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</si>
  <si>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</si>
  <si>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</si>
  <si>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</si>
  <si>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</si>
  <si>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</si>
  <si>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</si>
  <si>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</si>
  <si>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</si>
  <si>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</si>
  <si>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</si>
  <si>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</si>
  <si>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</si>
  <si>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</si>
  <si>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</si>
  <si>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</si>
  <si>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</si>
  <si>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</si>
  <si>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</si>
  <si>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</si>
  <si>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</si>
  <si>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</si>
  <si>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</si>
  <si>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</si>
  <si>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</si>
  <si>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</si>
  <si>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</si>
  <si>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</si>
  <si>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</si>
  <si>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</si>
  <si>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</si>
  <si>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</si>
  <si>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</si>
  <si>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</si>
  <si>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</si>
  <si>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</si>
  <si>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</si>
  <si>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</si>
  <si>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</si>
  <si>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</si>
  <si>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</si>
  <si>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</si>
  <si>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</si>
  <si>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</si>
  <si>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</si>
  <si>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</si>
  <si>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</si>
  <si>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</si>
  <si>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</si>
  <si>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</si>
  <si>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</si>
  <si>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</si>
  <si>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</si>
  <si>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</si>
  <si>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</si>
  <si>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</si>
  <si>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</si>
  <si>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</si>
  <si>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</si>
  <si>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</si>
  <si>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</si>
  <si>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</si>
  <si>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</si>
  <si>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</si>
  <si>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</si>
  <si>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</si>
  <si>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</si>
  <si>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</si>
  <si>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</si>
  <si>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</si>
  <si>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</si>
  <si>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</si>
  <si>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</si>
  <si>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</si>
  <si>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</si>
  <si>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</si>
  <si>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</si>
  <si>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</si>
  <si>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</si>
  <si>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</si>
  <si>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</si>
  <si>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</si>
  <si>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</si>
  <si>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</si>
  <si>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</si>
  <si>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</si>
  <si>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</si>
  <si>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</si>
  <si>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</si>
  <si>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</si>
  <si>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</si>
  <si>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</si>
  <si>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</si>
  <si>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</si>
  <si>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</si>
  <si>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</si>
  <si>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</si>
  <si>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</si>
  <si>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</si>
  <si>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</si>
  <si>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</si>
  <si>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</si>
  <si>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</si>
  <si>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</si>
  <si>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</si>
  <si>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</si>
  <si>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</si>
  <si>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</si>
  <si>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</si>
  <si>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</si>
  <si>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</si>
  <si>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</si>
  <si>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</si>
  <si>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</si>
  <si>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</si>
  <si>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</si>
  <si>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</si>
  <si>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 xml:space="preserve"> 000 20220000000000150</t>
  </si>
  <si>
    <t>Субсидии бюджетам бюджетной системы Российской Федерации (межбюджетные субсидии)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</si>
  <si>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</si>
  <si>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</si>
  <si>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</si>
  <si>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</si>
  <si>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</si>
  <si>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</si>
  <si>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</si>
  <si>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</si>
  <si>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</si>
  <si>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</si>
  <si>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</si>
  <si>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</si>
  <si>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</si>
  <si>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</si>
  <si>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</si>
  <si>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</si>
  <si>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</si>
  <si>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</si>
  <si>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</si>
  <si>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Ремонт и капитальный ремонт жилых помещений собственники которых являются органы местного самоуправления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</si>
  <si>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</si>
  <si>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</si>
  <si>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Прочие мероприятия в области жилищного хозяйства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</si>
  <si>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</si>
  <si>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</si>
  <si>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</si>
  <si>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</si>
  <si>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Бюджетные инвестиции на приобретение объектов недвижимого имущества в государственную (муниципальную) собственность</t>
  </si>
  <si>
    <t>Подпрограмма "Жилищное хозяйство"</t>
  </si>
  <si>
    <t xml:space="preserve">Бюджетные инвестиции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</si>
  <si>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</si>
  <si>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</si>
  <si>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000 20216001000000150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</si>
  <si>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</si>
  <si>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000 10102020011000110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</si>
  <si>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</si>
  <si>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000 10102030011000110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</si>
  <si>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</si>
  <si>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обемпеченности из бюджетов муниципальных районов</t>
  </si>
  <si>
    <t xml:space="preserve"> 000 20216001100000150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</si>
  <si>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</si>
  <si>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</si>
  <si>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</si>
  <si>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</si>
  <si>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 xml:space="preserve"> 000 20220302100000150</t>
  </si>
  <si>
    <t xml:space="preserve"> 000 20220302000000150</t>
  </si>
  <si>
    <t>000 20220299100000150</t>
  </si>
  <si>
    <t>000 20220299000000150</t>
  </si>
  <si>
    <t>Субсидии бюджетам сельских поселений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</si>
  <si>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Субсидии бюджетам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</si>
  <si>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000 20227576100000150</t>
  </si>
  <si>
    <t>000 20227576000000150</t>
  </si>
  <si>
    <t>ГОСУДАРСТВЕННАЯ ПОШЛИНА</t>
  </si>
  <si>
    <t>000 10800000000000000</t>
  </si>
  <si>
    <t>Государственная пошлина за государственную регистрацию, а также за совершение прочих юридических значимых действий</t>
  </si>
  <si>
    <t>Государственная пошлина за выдачу органом местного самоуправленя поселения специального разрешения на движение по автомобилным дорогам транспортных средств, осуществляющих первозки опасных , тяжеловесных и (или) крупногаборитных грузов, зачисляемая в бюджет поселений</t>
  </si>
  <si>
    <t>000 1080717501100010</t>
  </si>
  <si>
    <t>000 10807000010000110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</si>
  <si>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2017-2024годы"</t>
  </si>
  <si>
    <t>Аппарат контрольно-счетного органа</t>
  </si>
  <si>
    <t>647F367484</t>
  </si>
  <si>
    <t>Муниципальной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</t>
  </si>
  <si>
    <t>Бюджетные инвестиции в объекты капитального строительства государственной (муниципальной) собственности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</si>
  <si>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</si>
  <si>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 xml:space="preserve"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 областного бюджета 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</si>
  <si>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средств, поступивших от государственной корпорации-Фонда содействия реформированию жилищно-коммунального хозяйства</t>
  </si>
  <si>
    <t>647F367483</t>
  </si>
  <si>
    <t>Закупка энергетических ресурсов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</si>
  <si>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 </t>
  </si>
  <si>
    <t>2023 год</t>
  </si>
  <si>
    <t>на 2022 год и плановый период 2023 и 2024 годов</t>
  </si>
  <si>
    <t>Поступление доходов в местный бюджет по кодам видов доходов, подвидов доходов на 2022 год и на плановый период 2023, 2024 годов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</si>
  <si>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</si>
  <si>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</si>
  <si>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</si>
  <si>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000 11109000000000120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</si>
  <si>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</si>
  <si>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000 11109040000000120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</si>
  <si>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</si>
  <si>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000 11109045100000120</t>
  </si>
  <si>
    <t>Дотации бюджетам на выравнивание бюджетной обеспеченности</t>
  </si>
  <si>
    <t>000 20215001000000150</t>
  </si>
  <si>
    <t>Дотации бюджетам сельских поселений на выравнивание бюджетной обемпеченности из бюджета субъекта Российской Федерации</t>
  </si>
  <si>
    <t>000 20215001100000150</t>
  </si>
  <si>
    <t>Прочие субсидии</t>
  </si>
  <si>
    <t>000 20229999000000150</t>
  </si>
  <si>
    <t>Прочие субсидии бюджетам сельских поселений</t>
  </si>
  <si>
    <t>000 20229999100000150</t>
  </si>
  <si>
    <t>Налог на доходы физических лиц в части суммы налога, превышающей 650 000 рублей, относящейся к части налоговой базы, превышающей 5 000 000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</t>
  </si>
  <si>
    <t>000 10102080010000110</t>
  </si>
  <si>
    <t>Налог на доходы физических лиц части суммы налога, превышающей 650 000 рублей, относящейся к части налоговой базы, превышающей 5 000 000 рублей (сумма платежа (перерасчеты, недоимка и задолженность по соответствующему платежу, в том числе по отмененному)</t>
  </si>
  <si>
    <t>1 10102080010000110</t>
  </si>
  <si>
    <t xml:space="preserve">Капитальные вложения в объекты государственной (муниципальной) собственности </t>
  </si>
  <si>
    <t>647F36748S</t>
  </si>
  <si>
    <t>Развитие системы градорегулированиря на территории муниципального образования Саракташский поссовет</t>
  </si>
  <si>
    <t>64В00S1510</t>
  </si>
  <si>
    <t xml:space="preserve"> Мероприятия по приведению документов территориального планирования и градостроительного зонирования муниципальных образований Оренбургской области в цифровой формат, соответствующий требованиям к отраслевым пространственным данным для включения в ГИСОГД Оренбургской области</t>
  </si>
  <si>
    <t>Ведомственная структура расходов местного бюджета на 2022 год</t>
  </si>
  <si>
    <t xml:space="preserve">               и на плановый период 2023 и 2024 годов</t>
  </si>
  <si>
    <t>0412</t>
  </si>
  <si>
    <t>Развитие системы градорегулированиря</t>
  </si>
  <si>
    <t>000 20240000000000150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</si>
  <si>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</si>
  <si>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000 20240014000000150</t>
  </si>
  <si>
    <t>Межбюджетные трансферты,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</t>
  </si>
  <si>
    <t>Прочие межбюджетные трансферты, передаваемые бюджетам</t>
  </si>
  <si>
    <t>000 20249999000000150</t>
  </si>
  <si>
    <t>Прочие межбюджетные трансферты, передаваемые бюджетам сельских поселений</t>
  </si>
  <si>
    <t>000 20240014100000150</t>
  </si>
  <si>
    <t>000 20249999100000150</t>
  </si>
  <si>
    <t>Повышение заработной платы работников муниципальных учреждений культуры</t>
  </si>
  <si>
    <t>Межбюджетные трансферты</t>
  </si>
  <si>
    <t>000 0801 6450097030 000</t>
  </si>
  <si>
    <t>000 0801 6450097030 500</t>
  </si>
  <si>
    <t>134 0801 6450097030 540</t>
  </si>
  <si>
    <t>Рапределение бюджетных ассигнований местного бюджета   на 2022 год</t>
  </si>
  <si>
    <t xml:space="preserve"> и на плановый период 2023 и 2024 годов по разделам и подразделам расходов классификации расходов  бюджетов</t>
  </si>
  <si>
    <t>2022год</t>
  </si>
  <si>
    <t>2024 год</t>
  </si>
  <si>
    <t>Защита населения и территории от черезвычайных ситуаций природного и техногенного характера, пожарная безопасность</t>
  </si>
  <si>
    <t>Распределение бюджетных ассигнований бюджета поселения, целевым статьям (муниципальным программам и непрограммным направлениям )</t>
  </si>
  <si>
    <t>деятельности), по разделам и подразделам группам и подгруппам видов расходов</t>
  </si>
  <si>
    <t>классификации расходов на 2022 год и на плановый период 2023 и 2024 годов</t>
  </si>
  <si>
    <t>Распределение бюджетных ассигнований местного бюджета по целевым статьям,</t>
  </si>
  <si>
    <t>муниципальным программам Саракташского поссовета и непрограммным направлениям деятельности),</t>
  </si>
  <si>
    <t>ЦСР</t>
  </si>
  <si>
    <t>РЗ</t>
  </si>
  <si>
    <t>ПР</t>
  </si>
  <si>
    <t>Функционирование высшего должностного лица субъекта Российсикой Федерации и муниципального образования</t>
  </si>
  <si>
    <t>Расходы нв выплату персоналу государственных (муниципальных) органов</t>
  </si>
  <si>
    <t>Функционировние Правительства Российской Федерации, высших исполнительных органов государственной власти субъектов Российсикой Федерации, местных администраций</t>
  </si>
  <si>
    <t>Подпрограмма "Развитие системы градорегулирования в Оренбургской области</t>
  </si>
  <si>
    <t>Финансовое обеспечение развитиЯ системы градорегулированиря на территории муниципального образования Саракташский поссовет</t>
  </si>
  <si>
    <t>ПРОЧИЕ НЕНАЛОГОВОЕ ДОХОДЫ</t>
  </si>
  <si>
    <t>000 11700000000000000</t>
  </si>
  <si>
    <t>Инициативные платежи</t>
  </si>
  <si>
    <t>Инициативные платежи, зачисляемые в бюджеты сельских поселений (средстра, поступающие на ремонт пямятника_</t>
  </si>
  <si>
    <t>000 11715000000000150</t>
  </si>
  <si>
    <t>000 11715030100000150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</si>
  <si>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</si>
  <si>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 xml:space="preserve"> 000 20220216000000150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</si>
  <si>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</si>
  <si>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 xml:space="preserve"> 000 20220216100000150</t>
  </si>
  <si>
    <t>БЕЗВОЗМЕЗДНЫЕ ПОСТУПЛЕНИЯ ОТ НЕГОСУДАРСТВЕННЫХ ОРГАНИЗАЦИЙ</t>
  </si>
  <si>
    <t>000 20400000000000150</t>
  </si>
  <si>
    <t>Безвозмездные поступления от негосударственных организаций в бюджеты сельских поселений</t>
  </si>
  <si>
    <t>000 20405000100000150</t>
  </si>
  <si>
    <t>Прочие безвозмездные поступления от негосударственных организаций в бюджеты сельских поселений</t>
  </si>
  <si>
    <t>000 20405099100000150</t>
  </si>
  <si>
    <t>644П5S1407</t>
  </si>
  <si>
    <t>Реалихация инициативных проектов (ремонт памятника)</t>
  </si>
  <si>
    <t xml:space="preserve"> Софинансирование дорожной деятельности за счет дотации на выравнивание бюджетной обеспеченности муниципальных T73 распределяемой исходя из необходимости осуществления дорожной деятельности в отношении автомобильных дорог местного значения</t>
  </si>
  <si>
    <t>643009Д070</t>
  </si>
  <si>
    <t>643009Д071</t>
  </si>
  <si>
    <t>Организация обеспечения комплексного развития сельских территорий</t>
  </si>
  <si>
    <t>72001L5760</t>
  </si>
  <si>
    <t>72001L5761</t>
  </si>
  <si>
    <t>Реализация инициативных проектов (Ремонт памятника)</t>
  </si>
  <si>
    <t>72001L5762</t>
  </si>
  <si>
    <t>Всего</t>
  </si>
  <si>
    <t>Премии и гранты</t>
  </si>
  <si>
    <t>Социальное обеспечение и другие выплаты</t>
  </si>
  <si>
    <t>Бюджетные инвестие</t>
  </si>
  <si>
    <t xml:space="preserve"> Софинансирование дорожной деятельности за счет дотации на выравнивание бюджетной обеспеченности муниципальных районов, распределяемой исходя из необходимости осуществления дорожной деятельности в отношении автомобильных дорог</t>
  </si>
  <si>
    <t xml:space="preserve"> Софинансирование дорожной деятельности за счет дотации на выравнивание бюджетной обеспеченности муниципальных районов, распределяемой исходя из необходимости осуществления дорожной деятельности в отношении автомобильных дорог местного значения</t>
  </si>
  <si>
    <t>Приложение №  2</t>
  </si>
  <si>
    <t>Приложение №3</t>
  </si>
  <si>
    <t>Приложение №4</t>
  </si>
  <si>
    <t>разделам, подразделам, группам и подгруппам видов расходов классификации расходов на 2022 год и на плановый период 2023 и 2024 года</t>
  </si>
  <si>
    <t>Приложение №6 к решению совета депутатов                                                                    МО Саракташский поссовет                                                                                от 27.05.2022                   года № 101</t>
  </si>
  <si>
    <t>Приложение №5 к решению совета депутатов                                                                    МО Саракташский поссовет                                                                                от 27.05.2022                   года № 101</t>
  </si>
  <si>
    <t>от 27.05.2022                  года  № 101</t>
  </si>
  <si>
    <t>от 27.05.2022                года № 101</t>
  </si>
  <si>
    <t>от 27.05.2022                      года № 101</t>
  </si>
  <si>
    <t>от 27.05.2022                года  № 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</si>
</sst>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81" formatCode="&quot;&quot;#000"/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652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6" fillId="0" borderId="0" xfId="0" applyFont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1" fillId="0" borderId="2" xfId="0" applyFont="1" applyFill="1" applyBorder="1"/>
    <xf numFmtId="0" fontId="26" fillId="0" borderId="15" xfId="0" applyFont="1" applyBorder="1" applyAlignment="1">
      <alignment horizontal="right" vertical="center" wrapText="1"/>
    </xf>
    <xf numFmtId="0" fontId="26" fillId="0" borderId="14" xfId="0" applyFont="1" applyBorder="1" applyAlignment="1">
      <alignment horizontal="right" vertical="center" wrapText="1"/>
    </xf>
    <xf numFmtId="0" fontId="28" fillId="0" borderId="14" xfId="0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4" fillId="0" borderId="2" xfId="1" applyNumberFormat="1" applyFont="1" applyFill="1" applyBorder="1" applyAlignment="1" applyProtection="1">
      <protection hidden="1"/>
    </xf>
    <xf numFmtId="193" fontId="1" fillId="0" borderId="2" xfId="0" applyNumberFormat="1" applyFont="1" applyFill="1" applyBorder="1"/>
    <xf numFmtId="193" fontId="9" fillId="0" borderId="2" xfId="0" applyNumberFormat="1" applyFont="1" applyFill="1" applyBorder="1"/>
    <xf numFmtId="0" fontId="28" fillId="0" borderId="2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0" fillId="0" borderId="9" xfId="0" applyFont="1" applyBorder="1" applyAlignment="1">
      <alignment horizontal="center" wrapText="1"/>
    </xf>
    <xf numFmtId="0" fontId="20" fillId="0" borderId="9" xfId="0" applyFont="1" applyBorder="1" applyAlignment="1">
      <alignment horizontal="left" vertical="top" wrapText="1"/>
    </xf>
    <xf numFmtId="0" fontId="21" fillId="0" borderId="11" xfId="0" applyFont="1" applyFill="1" applyBorder="1" applyAlignment="1">
      <alignment horizontal="left" wrapText="1"/>
    </xf>
    <xf numFmtId="4" fontId="28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8" fillId="0" borderId="2" xfId="0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0" fontId="26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0" fontId="30" fillId="0" borderId="2" xfId="0" applyFont="1" applyBorder="1" applyAlignment="1">
      <alignment horizontal="justify" vertical="center" wrapText="1"/>
    </xf>
    <xf numFmtId="183" fontId="30" fillId="0" borderId="2" xfId="0" applyNumberFormat="1" applyFont="1" applyBorder="1" applyAlignment="1">
      <alignment horizontal="right" vertical="center" wrapText="1"/>
    </xf>
    <xf numFmtId="185" fontId="30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3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5" fontId="1" fillId="0" borderId="15" xfId="1" applyNumberFormat="1" applyFont="1" applyFill="1" applyBorder="1" applyAlignment="1" applyProtection="1">
      <alignment horizontal="right" wrapText="1"/>
      <protection hidden="1"/>
    </xf>
    <xf numFmtId="4" fontId="28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vertical="center" wrapText="1"/>
    </xf>
    <xf numFmtId="0" fontId="26" fillId="0" borderId="2" xfId="0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28" fillId="0" borderId="0" xfId="0" applyFont="1" applyBorder="1" applyAlignment="1">
      <alignment horizontal="right" vertical="center" wrapText="1"/>
    </xf>
    <xf numFmtId="183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27" fillId="0" borderId="2" xfId="0" applyNumberFormat="1" applyFont="1" applyBorder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188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4" fontId="26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8" fillId="0" borderId="14" xfId="0" applyFont="1" applyBorder="1" applyAlignment="1">
      <alignment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20" fillId="0" borderId="24" xfId="0" applyFont="1" applyBorder="1" applyAlignment="1">
      <alignment horizontal="left" vertical="top" wrapText="1"/>
    </xf>
    <xf numFmtId="0" fontId="20" fillId="0" borderId="24" xfId="0" applyFont="1" applyBorder="1" applyAlignment="1">
      <alignment horizontal="center" wrapText="1"/>
    </xf>
    <xf numFmtId="4" fontId="0" fillId="0" borderId="13" xfId="0" applyNumberFormat="1" applyFill="1" applyBorder="1"/>
    <xf numFmtId="2" fontId="0" fillId="0" borderId="2" xfId="0" applyNumberFormat="1" applyFill="1" applyBorder="1"/>
    <xf numFmtId="0" fontId="28" fillId="2" borderId="2" xfId="0" applyFont="1" applyFill="1" applyBorder="1" applyAlignment="1">
      <alignment vertical="center" wrapText="1"/>
    </xf>
    <xf numFmtId="185" fontId="28" fillId="2" borderId="2" xfId="0" applyNumberFormat="1" applyFont="1" applyFill="1" applyBorder="1" applyAlignment="1">
      <alignment horizontal="right" vertical="center" wrapText="1"/>
    </xf>
    <xf numFmtId="183" fontId="27" fillId="2" borderId="2" xfId="0" applyNumberFormat="1" applyFont="1" applyFill="1" applyBorder="1" applyAlignment="1">
      <alignment horizontal="right" vertical="center" wrapText="1"/>
    </xf>
    <xf numFmtId="183" fontId="28" fillId="2" borderId="2" xfId="0" applyNumberFormat="1" applyFont="1" applyFill="1" applyBorder="1" applyAlignment="1">
      <alignment horizontal="right" vertical="center" wrapText="1"/>
    </xf>
    <xf numFmtId="4" fontId="28" fillId="2" borderId="2" xfId="0" applyNumberFormat="1" applyFont="1" applyFill="1" applyBorder="1" applyAlignment="1">
      <alignment horizontal="right" vertical="center" wrapText="1"/>
    </xf>
    <xf numFmtId="0" fontId="28" fillId="2" borderId="16" xfId="0" applyFont="1" applyFill="1" applyBorder="1" applyAlignment="1">
      <alignment vertical="center" wrapText="1"/>
    </xf>
    <xf numFmtId="4" fontId="28" fillId="2" borderId="15" xfId="0" applyNumberFormat="1" applyFont="1" applyFill="1" applyBorder="1" applyAlignment="1">
      <alignment horizontal="right" vertical="center" wrapText="1"/>
    </xf>
    <xf numFmtId="4" fontId="28" fillId="2" borderId="16" xfId="0" applyNumberFormat="1" applyFont="1" applyFill="1" applyBorder="1" applyAlignment="1">
      <alignment horizontal="right" vertical="center" wrapText="1"/>
    </xf>
    <xf numFmtId="188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28" fillId="2" borderId="14" xfId="0" applyFont="1" applyFill="1" applyBorder="1" applyAlignment="1">
      <alignment vertical="center" wrapText="1"/>
    </xf>
    <xf numFmtId="0" fontId="26" fillId="0" borderId="2" xfId="0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25" fillId="0" borderId="6" xfId="0" applyFont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0" fillId="2" borderId="2" xfId="0" applyFont="1" applyFill="1" applyBorder="1" applyAlignment="1">
      <alignment horizontal="center" wrapText="1"/>
    </xf>
    <xf numFmtId="49" fontId="20" fillId="0" borderId="2" xfId="0" applyNumberFormat="1" applyFont="1" applyBorder="1" applyAlignment="1">
      <alignment horizontal="center" wrapText="1"/>
    </xf>
    <xf numFmtId="182" fontId="20" fillId="2" borderId="16" xfId="0" applyNumberFormat="1" applyFont="1" applyFill="1" applyBorder="1" applyAlignment="1">
      <alignment horizontal="right" wrapText="1"/>
    </xf>
    <xf numFmtId="182" fontId="20" fillId="2" borderId="2" xfId="0" applyNumberFormat="1" applyFont="1" applyFill="1" applyBorder="1" applyAlignment="1">
      <alignment horizontal="right" wrapText="1"/>
    </xf>
    <xf numFmtId="182" fontId="20" fillId="0" borderId="16" xfId="0" applyNumberFormat="1" applyFont="1" applyFill="1" applyBorder="1" applyAlignment="1">
      <alignment horizontal="right" wrapText="1"/>
    </xf>
    <xf numFmtId="183" fontId="9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0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0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0" xfId="1" applyNumberFormat="1" applyFont="1" applyFill="1" applyBorder="1" applyAlignment="1" applyProtection="1">
      <alignment horizontal="left" vertical="justify" wrapText="1"/>
      <protection hidden="1"/>
    </xf>
    <xf numFmtId="181" fontId="20" fillId="0" borderId="27" xfId="0" applyNumberFormat="1" applyFont="1" applyBorder="1" applyAlignment="1">
      <alignment horizontal="center" wrapText="1"/>
    </xf>
    <xf numFmtId="182" fontId="20" fillId="0" borderId="9" xfId="0" applyNumberFormat="1" applyFont="1" applyBorder="1" applyAlignment="1">
      <alignment horizontal="right" wrapText="1"/>
    </xf>
    <xf numFmtId="182" fontId="20" fillId="0" borderId="28" xfId="0" applyNumberFormat="1" applyFont="1" applyBorder="1" applyAlignment="1">
      <alignment horizontal="right" wrapText="1"/>
    </xf>
    <xf numFmtId="0" fontId="20" fillId="0" borderId="28" xfId="0" applyNumberFormat="1" applyFont="1" applyBorder="1" applyAlignment="1">
      <alignment horizontal="right" wrapText="1"/>
    </xf>
    <xf numFmtId="183" fontId="1" fillId="0" borderId="2" xfId="1" applyNumberFormat="1" applyFont="1" applyFill="1" applyBorder="1" applyAlignment="1" applyProtection="1">
      <alignment horizontal="left" wrapText="1"/>
      <protection hidden="1"/>
    </xf>
    <xf numFmtId="183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8" fillId="0" borderId="14" xfId="0" applyFont="1" applyBorder="1" applyAlignment="1">
      <alignment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1" fillId="0" borderId="11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center" wrapText="1"/>
    </xf>
    <xf numFmtId="182" fontId="25" fillId="0" borderId="2" xfId="0" applyNumberFormat="1" applyFont="1" applyFill="1" applyBorder="1" applyAlignment="1">
      <alignment horizontal="right" wrapText="1"/>
    </xf>
    <xf numFmtId="182" fontId="25" fillId="0" borderId="7" xfId="0" applyNumberFormat="1" applyFont="1" applyFill="1" applyBorder="1" applyAlignment="1">
      <alignment horizontal="right" wrapText="1"/>
    </xf>
    <xf numFmtId="0" fontId="25" fillId="2" borderId="2" xfId="0" applyFont="1" applyFill="1" applyBorder="1" applyAlignment="1">
      <alignment horizontal="center" wrapText="1"/>
    </xf>
    <xf numFmtId="182" fontId="25" fillId="2" borderId="2" xfId="0" applyNumberFormat="1" applyFont="1" applyFill="1" applyBorder="1" applyAlignment="1">
      <alignment horizontal="right" wrapText="1"/>
    </xf>
    <xf numFmtId="182" fontId="25" fillId="2" borderId="7" xfId="0" applyNumberFormat="1" applyFont="1" applyFill="1" applyBorder="1" applyAlignment="1">
      <alignment horizontal="right" wrapText="1"/>
    </xf>
    <xf numFmtId="0" fontId="28" fillId="0" borderId="14" xfId="0" applyFont="1" applyBorder="1" applyAlignment="1">
      <alignment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4" fontId="28" fillId="0" borderId="2" xfId="0" applyNumberFormat="1" applyFont="1" applyBorder="1" applyAlignment="1">
      <alignment horizontal="right" vertical="center" wrapText="1"/>
    </xf>
    <xf numFmtId="4" fontId="28" fillId="2" borderId="15" xfId="0" applyNumberFormat="1" applyFont="1" applyFill="1" applyBorder="1" applyAlignment="1">
      <alignment horizontal="right" vertical="center" wrapText="1"/>
    </xf>
    <xf numFmtId="4" fontId="28" fillId="2" borderId="16" xfId="0" applyNumberFormat="1" applyFont="1" applyFill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8" fillId="0" borderId="14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8" fillId="0" borderId="14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5" fontId="1" fillId="0" borderId="2" xfId="1" applyNumberFormat="1" applyFont="1" applyFill="1" applyBorder="1" applyAlignment="1" applyProtection="1">
      <alignment horizontal="right" wrapText="1"/>
      <protection hidden="1"/>
    </xf>
    <xf numFmtId="0" fontId="28" fillId="0" borderId="14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19" fillId="0" borderId="2" xfId="0" applyFont="1" applyBorder="1" applyAlignment="1">
      <alignment vertical="center" wrapText="1"/>
    </xf>
    <xf numFmtId="185" fontId="19" fillId="0" borderId="2" xfId="0" applyNumberFormat="1" applyFont="1" applyBorder="1" applyAlignment="1">
      <alignment horizontal="right" vertical="center" wrapText="1"/>
    </xf>
    <xf numFmtId="183" fontId="19" fillId="0" borderId="2" xfId="0" applyNumberFormat="1" applyFont="1" applyBorder="1" applyAlignment="1">
      <alignment horizontal="right" vertical="center" wrapText="1"/>
    </xf>
    <xf numFmtId="4" fontId="19" fillId="0" borderId="2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186" fontId="1" fillId="0" borderId="2" xfId="0" applyNumberFormat="1" applyFont="1" applyBorder="1" applyAlignment="1">
      <alignment horizontal="right" vertical="center" wrapText="1"/>
    </xf>
    <xf numFmtId="185" fontId="1" fillId="0" borderId="2" xfId="0" applyNumberFormat="1" applyFont="1" applyBorder="1" applyAlignment="1">
      <alignment horizontal="right" vertical="center" wrapText="1"/>
    </xf>
    <xf numFmtId="183" fontId="1" fillId="0" borderId="2" xfId="0" applyNumberFormat="1" applyFont="1" applyBorder="1" applyAlignment="1">
      <alignment horizontal="right" vertical="center" wrapText="1"/>
    </xf>
    <xf numFmtId="4" fontId="1" fillId="0" borderId="2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/>
    <xf numFmtId="0" fontId="1" fillId="0" borderId="2" xfId="0" applyFont="1" applyBorder="1" applyAlignment="1">
      <alignment horizontal="justify" vertical="center" wrapText="1"/>
    </xf>
    <xf numFmtId="0" fontId="1" fillId="0" borderId="2" xfId="0" applyFont="1" applyBorder="1"/>
    <xf numFmtId="0" fontId="9" fillId="0" borderId="2" xfId="0" applyFont="1" applyBorder="1"/>
    <xf numFmtId="4" fontId="9" fillId="0" borderId="2" xfId="0" applyNumberFormat="1" applyFont="1" applyBorder="1"/>
    <xf numFmtId="4" fontId="6" fillId="0" borderId="2" xfId="1" applyNumberFormat="1" applyFont="1" applyBorder="1"/>
    <xf numFmtId="0" fontId="27" fillId="0" borderId="2" xfId="0" applyFont="1" applyBorder="1" applyAlignment="1">
      <alignment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2" xfId="1" applyFont="1" applyBorder="1" applyAlignment="1" applyProtection="1">
      <alignment horizontal="left" vertical="justify"/>
      <protection hidden="1"/>
    </xf>
    <xf numFmtId="0" fontId="6" fillId="0" borderId="2" xfId="1" applyFont="1" applyBorder="1" applyProtection="1">
      <protection hidden="1"/>
    </xf>
    <xf numFmtId="0" fontId="6" fillId="0" borderId="2" xfId="1" applyFont="1" applyBorder="1" applyAlignment="1" applyProtection="1">
      <alignment horizontal="right"/>
      <protection hidden="1"/>
    </xf>
    <xf numFmtId="0" fontId="6" fillId="0" borderId="2" xfId="1" applyFont="1" applyBorder="1"/>
    <xf numFmtId="0" fontId="1" fillId="0" borderId="2" xfId="1" applyFont="1" applyBorder="1"/>
    <xf numFmtId="183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4" fontId="28" fillId="0" borderId="15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8" fillId="0" borderId="16" xfId="0" applyFont="1" applyBorder="1" applyAlignment="1">
      <alignment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3" fontId="24" fillId="0" borderId="14" xfId="1" applyNumberFormat="1" applyFont="1" applyFill="1" applyBorder="1" applyAlignment="1" applyProtection="1">
      <alignment wrapText="1"/>
      <protection hidden="1"/>
    </xf>
    <xf numFmtId="187" fontId="24" fillId="0" borderId="14" xfId="1" applyNumberFormat="1" applyFont="1" applyFill="1" applyBorder="1" applyAlignment="1" applyProtection="1">
      <alignment wrapText="1"/>
      <protection hidden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0" fontId="1" fillId="0" borderId="15" xfId="0" applyFont="1" applyBorder="1" applyAlignment="1"/>
    <xf numFmtId="0" fontId="1" fillId="0" borderId="16" xfId="0" applyFont="1" applyBorder="1" applyAlignment="1"/>
    <xf numFmtId="186" fontId="28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186" fontId="26" fillId="0" borderId="15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186" fontId="28" fillId="2" borderId="15" xfId="0" applyNumberFormat="1" applyFont="1" applyFill="1" applyBorder="1" applyAlignment="1">
      <alignment horizontal="right" vertical="center" wrapText="1"/>
    </xf>
    <xf numFmtId="0" fontId="1" fillId="2" borderId="16" xfId="0" applyFont="1" applyFill="1" applyBorder="1" applyAlignment="1">
      <alignment horizontal="right" vertical="center" wrapText="1"/>
    </xf>
    <xf numFmtId="185" fontId="29" fillId="0" borderId="13" xfId="0" applyNumberFormat="1" applyFont="1" applyBorder="1" applyAlignment="1">
      <alignment horizontal="right" vertical="center" wrapText="1"/>
    </xf>
    <xf numFmtId="185" fontId="29" fillId="0" borderId="34" xfId="0" applyNumberFormat="1" applyFont="1" applyBorder="1" applyAlignment="1">
      <alignment horizontal="right" vertical="center" wrapText="1"/>
    </xf>
    <xf numFmtId="4" fontId="28" fillId="0" borderId="30" xfId="0" applyNumberFormat="1" applyFont="1" applyBorder="1" applyAlignment="1">
      <alignment horizontal="right" vertical="center" wrapText="1"/>
    </xf>
    <xf numFmtId="4" fontId="28" fillId="0" borderId="31" xfId="0" applyNumberFormat="1" applyFont="1" applyBorder="1" applyAlignment="1">
      <alignment horizontal="right" vertical="center" wrapText="1"/>
    </xf>
    <xf numFmtId="4" fontId="28" fillId="0" borderId="32" xfId="0" applyNumberFormat="1" applyFont="1" applyBorder="1" applyAlignment="1">
      <alignment horizontal="right" vertical="center" wrapText="1"/>
    </xf>
    <xf numFmtId="4" fontId="28" fillId="0" borderId="33" xfId="0" applyNumberFormat="1" applyFont="1" applyBorder="1" applyAlignment="1">
      <alignment horizontal="right" vertical="center" wrapText="1"/>
    </xf>
    <xf numFmtId="0" fontId="0" fillId="2" borderId="16" xfId="0" applyFill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vertical="center" wrapText="1"/>
    </xf>
    <xf numFmtId="0" fontId="26" fillId="0" borderId="30" xfId="0" applyFont="1" applyBorder="1" applyAlignment="1">
      <alignment vertical="center" wrapText="1"/>
    </xf>
    <xf numFmtId="0" fontId="26" fillId="0" borderId="31" xfId="0" applyFont="1" applyBorder="1" applyAlignment="1">
      <alignment vertical="center" wrapText="1"/>
    </xf>
    <xf numFmtId="0" fontId="26" fillId="0" borderId="32" xfId="0" applyFont="1" applyBorder="1" applyAlignment="1">
      <alignment vertical="center" wrapText="1"/>
    </xf>
    <xf numFmtId="0" fontId="26" fillId="0" borderId="33" xfId="0" applyFont="1" applyBorder="1" applyAlignment="1">
      <alignment vertical="center" wrapText="1"/>
    </xf>
    <xf numFmtId="0" fontId="28" fillId="0" borderId="36" xfId="0" applyFont="1" applyBorder="1" applyAlignment="1">
      <alignment horizontal="right" vertical="center" wrapText="1"/>
    </xf>
    <xf numFmtId="185" fontId="30" fillId="0" borderId="13" xfId="0" applyNumberFormat="1" applyFont="1" applyBorder="1" applyAlignment="1">
      <alignment horizontal="right" vertical="center" wrapText="1"/>
    </xf>
    <xf numFmtId="185" fontId="30" fillId="0" borderId="34" xfId="0" applyNumberFormat="1" applyFont="1" applyBorder="1" applyAlignment="1">
      <alignment horizontal="right" vertical="center" wrapText="1"/>
    </xf>
    <xf numFmtId="0" fontId="30" fillId="0" borderId="30" xfId="0" applyFont="1" applyBorder="1" applyAlignment="1">
      <alignment horizontal="justify" vertical="center" wrapText="1"/>
    </xf>
    <xf numFmtId="0" fontId="30" fillId="0" borderId="21" xfId="0" applyFont="1" applyBorder="1" applyAlignment="1">
      <alignment horizontal="justify" vertical="center" wrapText="1"/>
    </xf>
    <xf numFmtId="0" fontId="30" fillId="0" borderId="31" xfId="0" applyFont="1" applyBorder="1" applyAlignment="1">
      <alignment horizontal="justify" vertical="center" wrapText="1"/>
    </xf>
    <xf numFmtId="0" fontId="30" fillId="0" borderId="32" xfId="0" applyFont="1" applyBorder="1" applyAlignment="1">
      <alignment horizontal="justify" vertical="center" wrapText="1"/>
    </xf>
    <xf numFmtId="0" fontId="30" fillId="0" borderId="35" xfId="0" applyFont="1" applyBorder="1" applyAlignment="1">
      <alignment horizontal="justify" vertical="center" wrapText="1"/>
    </xf>
    <xf numFmtId="0" fontId="30" fillId="0" borderId="33" xfId="0" applyFont="1" applyBorder="1" applyAlignment="1">
      <alignment horizontal="justify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6" fontId="30" fillId="0" borderId="15" xfId="0" applyNumberFormat="1" applyFont="1" applyBorder="1" applyAlignment="1">
      <alignment horizontal="right" vertical="center" wrapText="1"/>
    </xf>
    <xf numFmtId="186" fontId="30" fillId="0" borderId="16" xfId="0" applyNumberFormat="1" applyFont="1" applyBorder="1" applyAlignment="1">
      <alignment horizontal="right" vertical="center" wrapText="1"/>
    </xf>
    <xf numFmtId="4" fontId="29" fillId="2" borderId="15" xfId="0" applyNumberFormat="1" applyFont="1" applyFill="1" applyBorder="1" applyAlignment="1">
      <alignment horizontal="right" vertical="center" wrapText="1"/>
    </xf>
    <xf numFmtId="4" fontId="28" fillId="2" borderId="15" xfId="0" applyNumberFormat="1" applyFont="1" applyFill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0" fontId="28" fillId="0" borderId="15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4" fontId="28" fillId="2" borderId="16" xfId="0" applyNumberFormat="1" applyFont="1" applyFill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6" fontId="26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8" fillId="0" borderId="2" xfId="0" applyFont="1" applyBorder="1" applyAlignment="1">
      <alignment horizontal="justify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26" fillId="0" borderId="21" xfId="0" applyFont="1" applyBorder="1" applyAlignment="1">
      <alignment vertical="center" wrapText="1"/>
    </xf>
    <xf numFmtId="0" fontId="26" fillId="0" borderId="35" xfId="0" applyFont="1" applyBorder="1" applyAlignment="1">
      <alignment vertical="center" wrapText="1"/>
    </xf>
    <xf numFmtId="0" fontId="29" fillId="0" borderId="13" xfId="0" applyFont="1" applyBorder="1" applyAlignment="1">
      <alignment horizontal="justify" vertical="center" wrapText="1"/>
    </xf>
    <xf numFmtId="0" fontId="29" fillId="0" borderId="34" xfId="0" applyFont="1" applyBorder="1" applyAlignment="1">
      <alignment horizontal="justify" vertical="center" wrapText="1"/>
    </xf>
    <xf numFmtId="185" fontId="28" fillId="0" borderId="13" xfId="0" applyNumberFormat="1" applyFont="1" applyBorder="1" applyAlignment="1">
      <alignment horizontal="right" vertical="center" wrapText="1"/>
    </xf>
    <xf numFmtId="185" fontId="28" fillId="0" borderId="34" xfId="0" applyNumberFormat="1" applyFont="1" applyBorder="1" applyAlignment="1">
      <alignment horizontal="right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0" fontId="28" fillId="0" borderId="30" xfId="0" applyFont="1" applyBorder="1" applyAlignment="1">
      <alignment vertical="center" wrapText="1"/>
    </xf>
    <xf numFmtId="0" fontId="0" fillId="0" borderId="21" xfId="0" applyBorder="1"/>
    <xf numFmtId="0" fontId="0" fillId="0" borderId="31" xfId="0" applyBorder="1"/>
    <xf numFmtId="0" fontId="0" fillId="0" borderId="32" xfId="0" applyBorder="1"/>
    <xf numFmtId="0" fontId="0" fillId="0" borderId="35" xfId="0" applyBorder="1"/>
    <xf numFmtId="0" fontId="0" fillId="0" borderId="33" xfId="0" applyBorder="1"/>
    <xf numFmtId="0" fontId="26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0" fontId="28" fillId="0" borderId="0" xfId="0" applyFont="1" applyAlignment="1">
      <alignment vertical="center" wrapText="1"/>
    </xf>
    <xf numFmtId="4" fontId="33" fillId="0" borderId="15" xfId="0" applyNumberFormat="1" applyFont="1" applyBorder="1" applyAlignment="1">
      <alignment horizontal="right" vertical="center" wrapText="1"/>
    </xf>
    <xf numFmtId="4" fontId="33" fillId="0" borderId="16" xfId="0" applyNumberFormat="1" applyFont="1" applyBorder="1" applyAlignment="1">
      <alignment horizontal="right" vertical="center" wrapText="1"/>
    </xf>
    <xf numFmtId="4" fontId="30" fillId="0" borderId="2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6" fillId="0" borderId="16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186" fontId="28" fillId="0" borderId="30" xfId="0" applyNumberFormat="1" applyFont="1" applyBorder="1" applyAlignment="1">
      <alignment horizontal="right" vertical="center" wrapText="1"/>
    </xf>
    <xf numFmtId="186" fontId="28" fillId="0" borderId="31" xfId="0" applyNumberFormat="1" applyFont="1" applyBorder="1" applyAlignment="1">
      <alignment horizontal="right" vertical="center" wrapText="1"/>
    </xf>
    <xf numFmtId="186" fontId="28" fillId="0" borderId="32" xfId="0" applyNumberFormat="1" applyFont="1" applyBorder="1" applyAlignment="1">
      <alignment horizontal="right" vertical="center" wrapText="1"/>
    </xf>
    <xf numFmtId="186" fontId="28" fillId="0" borderId="33" xfId="0" applyNumberFormat="1" applyFont="1" applyBorder="1" applyAlignment="1">
      <alignment horizontal="right" vertical="center" wrapText="1"/>
    </xf>
    <xf numFmtId="183" fontId="28" fillId="0" borderId="30" xfId="0" applyNumberFormat="1" applyFont="1" applyBorder="1" applyAlignment="1">
      <alignment horizontal="right" vertical="center" wrapText="1"/>
    </xf>
    <xf numFmtId="183" fontId="28" fillId="0" borderId="31" xfId="0" applyNumberFormat="1" applyFont="1" applyBorder="1" applyAlignment="1">
      <alignment horizontal="right" vertical="center" wrapText="1"/>
    </xf>
    <xf numFmtId="183" fontId="28" fillId="0" borderId="32" xfId="0" applyNumberFormat="1" applyFont="1" applyBorder="1" applyAlignment="1">
      <alignment horizontal="right" vertical="center" wrapText="1"/>
    </xf>
    <xf numFmtId="183" fontId="28" fillId="0" borderId="33" xfId="0" applyNumberFormat="1" applyFont="1" applyBorder="1" applyAlignment="1">
      <alignment horizontal="right" vertical="center" wrapText="1"/>
    </xf>
    <xf numFmtId="4" fontId="28" fillId="0" borderId="13" xfId="0" applyNumberFormat="1" applyFont="1" applyBorder="1" applyAlignment="1">
      <alignment horizontal="right" vertical="center" wrapText="1"/>
    </xf>
    <xf numFmtId="4" fontId="28" fillId="0" borderId="34" xfId="0" applyNumberFormat="1" applyFont="1" applyBorder="1" applyAlignment="1">
      <alignment horizontal="right" vertical="center" wrapText="1"/>
    </xf>
    <xf numFmtId="183" fontId="30" fillId="0" borderId="2" xfId="0" applyNumberFormat="1" applyFont="1" applyBorder="1" applyAlignment="1">
      <alignment horizontal="right" vertical="center" wrapText="1"/>
    </xf>
    <xf numFmtId="186" fontId="30" fillId="0" borderId="2" xfId="0" applyNumberFormat="1" applyFont="1" applyBorder="1" applyAlignment="1">
      <alignment horizontal="right" vertical="center" wrapText="1"/>
    </xf>
    <xf numFmtId="0" fontId="30" fillId="0" borderId="2" xfId="0" applyFont="1" applyBorder="1" applyAlignment="1">
      <alignment horizontal="justify" vertical="center" wrapText="1"/>
    </xf>
    <xf numFmtId="4" fontId="27" fillId="0" borderId="13" xfId="0" applyNumberFormat="1" applyFont="1" applyBorder="1" applyAlignment="1">
      <alignment horizontal="right" vertical="center" wrapText="1"/>
    </xf>
    <xf numFmtId="4" fontId="27" fillId="0" borderId="34" xfId="0" applyNumberFormat="1" applyFont="1" applyBorder="1" applyAlignment="1">
      <alignment horizontal="right" vertical="center" wrapText="1"/>
    </xf>
    <xf numFmtId="186" fontId="30" fillId="0" borderId="30" xfId="0" applyNumberFormat="1" applyFont="1" applyBorder="1" applyAlignment="1">
      <alignment horizontal="right" vertical="center" wrapText="1"/>
    </xf>
    <xf numFmtId="186" fontId="30" fillId="0" borderId="31" xfId="0" applyNumberFormat="1" applyFont="1" applyBorder="1" applyAlignment="1">
      <alignment horizontal="right" vertical="center" wrapText="1"/>
    </xf>
    <xf numFmtId="186" fontId="30" fillId="0" borderId="32" xfId="0" applyNumberFormat="1" applyFont="1" applyBorder="1" applyAlignment="1">
      <alignment horizontal="right" vertical="center" wrapText="1"/>
    </xf>
    <xf numFmtId="186" fontId="30" fillId="0" borderId="33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horizontal="justify" vertical="center" wrapText="1"/>
    </xf>
    <xf numFmtId="186" fontId="29" fillId="0" borderId="30" xfId="0" applyNumberFormat="1" applyFont="1" applyBorder="1" applyAlignment="1">
      <alignment horizontal="right" vertical="center" wrapText="1"/>
    </xf>
    <xf numFmtId="186" fontId="29" fillId="0" borderId="31" xfId="0" applyNumberFormat="1" applyFont="1" applyBorder="1" applyAlignment="1">
      <alignment horizontal="right" vertical="center" wrapText="1"/>
    </xf>
    <xf numFmtId="186" fontId="29" fillId="0" borderId="32" xfId="0" applyNumberFormat="1" applyFont="1" applyBorder="1" applyAlignment="1">
      <alignment horizontal="right" vertical="center" wrapText="1"/>
    </xf>
    <xf numFmtId="186" fontId="29" fillId="0" borderId="33" xfId="0" applyNumberFormat="1" applyFont="1" applyBorder="1" applyAlignment="1">
      <alignment horizontal="right" vertical="center" wrapText="1"/>
    </xf>
    <xf numFmtId="4" fontId="27" fillId="0" borderId="30" xfId="0" applyNumberFormat="1" applyFont="1" applyBorder="1" applyAlignment="1">
      <alignment horizontal="right" vertical="center" wrapText="1"/>
    </xf>
    <xf numFmtId="4" fontId="27" fillId="0" borderId="31" xfId="0" applyNumberFormat="1" applyFont="1" applyBorder="1" applyAlignment="1">
      <alignment horizontal="right" vertical="center" wrapText="1"/>
    </xf>
    <xf numFmtId="4" fontId="27" fillId="0" borderId="32" xfId="0" applyNumberFormat="1" applyFont="1" applyBorder="1" applyAlignment="1">
      <alignment horizontal="right" vertical="center" wrapText="1"/>
    </xf>
    <xf numFmtId="4" fontId="27" fillId="0" borderId="33" xfId="0" applyNumberFormat="1" applyFont="1" applyBorder="1" applyAlignment="1">
      <alignment horizontal="right" vertical="center" wrapText="1"/>
    </xf>
    <xf numFmtId="183" fontId="29" fillId="0" borderId="15" xfId="0" applyNumberFormat="1" applyFont="1" applyBorder="1" applyAlignment="1">
      <alignment horizontal="right" vertical="center" wrapText="1"/>
    </xf>
    <xf numFmtId="183" fontId="29" fillId="0" borderId="16" xfId="0" applyNumberFormat="1" applyFont="1" applyBorder="1" applyAlignment="1">
      <alignment horizontal="right" vertical="center" wrapText="1"/>
    </xf>
    <xf numFmtId="183" fontId="30" fillId="0" borderId="30" xfId="0" applyNumberFormat="1" applyFont="1" applyBorder="1" applyAlignment="1">
      <alignment horizontal="right" vertical="center" wrapText="1"/>
    </xf>
    <xf numFmtId="183" fontId="30" fillId="0" borderId="31" xfId="0" applyNumberFormat="1" applyFont="1" applyBorder="1" applyAlignment="1">
      <alignment horizontal="right" vertical="center" wrapText="1"/>
    </xf>
    <xf numFmtId="183" fontId="30" fillId="0" borderId="32" xfId="0" applyNumberFormat="1" applyFont="1" applyBorder="1" applyAlignment="1">
      <alignment horizontal="right" vertical="center" wrapText="1"/>
    </xf>
    <xf numFmtId="183" fontId="30" fillId="0" borderId="33" xfId="0" applyNumberFormat="1" applyFont="1" applyBorder="1" applyAlignment="1">
      <alignment horizontal="right" vertical="center" wrapText="1"/>
    </xf>
    <xf numFmtId="183" fontId="29" fillId="0" borderId="30" xfId="0" applyNumberFormat="1" applyFont="1" applyBorder="1" applyAlignment="1">
      <alignment horizontal="right" vertical="center" wrapText="1"/>
    </xf>
    <xf numFmtId="183" fontId="29" fillId="0" borderId="31" xfId="0" applyNumberFormat="1" applyFont="1" applyBorder="1" applyAlignment="1">
      <alignment horizontal="right" vertical="center" wrapText="1"/>
    </xf>
    <xf numFmtId="183" fontId="29" fillId="0" borderId="32" xfId="0" applyNumberFormat="1" applyFont="1" applyBorder="1" applyAlignment="1">
      <alignment horizontal="right" vertical="center" wrapText="1"/>
    </xf>
    <xf numFmtId="183" fontId="29" fillId="0" borderId="33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186" fontId="31" fillId="0" borderId="15" xfId="0" applyNumberFormat="1" applyFont="1" applyBorder="1" applyAlignment="1">
      <alignment horizontal="right" vertical="center" wrapText="1"/>
    </xf>
    <xf numFmtId="186" fontId="28" fillId="2" borderId="16" xfId="0" applyNumberFormat="1" applyFont="1" applyFill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3" fontId="0" fillId="2" borderId="15" xfId="0" applyNumberFormat="1" applyFill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6" fontId="1" fillId="0" borderId="2" xfId="0" applyNumberFormat="1" applyFont="1" applyBorder="1" applyAlignment="1">
      <alignment horizontal="right" vertical="center" wrapText="1"/>
    </xf>
    <xf numFmtId="4" fontId="1" fillId="0" borderId="13" xfId="1" applyNumberFormat="1" applyFont="1" applyFill="1" applyBorder="1" applyAlignment="1" applyProtection="1">
      <protection hidden="1"/>
    </xf>
    <xf numFmtId="0" fontId="0" fillId="0" borderId="34" xfId="0" applyBorder="1" applyAlignment="1"/>
    <xf numFmtId="0" fontId="9" fillId="0" borderId="2" xfId="0" applyFont="1" applyBorder="1" applyAlignment="1">
      <alignment wrapText="1"/>
    </xf>
    <xf numFmtId="4" fontId="9" fillId="0" borderId="2" xfId="0" applyNumberFormat="1" applyFont="1" applyBorder="1" applyAlignment="1">
      <alignment wrapText="1"/>
    </xf>
    <xf numFmtId="4" fontId="1" fillId="0" borderId="2" xfId="0" applyNumberFormat="1" applyFont="1" applyBorder="1" applyAlignment="1">
      <alignment horizontal="right" vertical="center" wrapText="1"/>
    </xf>
    <xf numFmtId="183" fontId="1" fillId="0" borderId="2" xfId="0" applyNumberFormat="1" applyFont="1" applyBorder="1" applyAlignment="1">
      <alignment horizontal="right" vertical="center" wrapText="1"/>
    </xf>
    <xf numFmtId="4" fontId="1" fillId="0" borderId="30" xfId="0" applyNumberFormat="1" applyFont="1" applyBorder="1" applyAlignment="1">
      <alignment horizontal="right" vertical="center" wrapText="1"/>
    </xf>
    <xf numFmtId="4" fontId="1" fillId="0" borderId="31" xfId="0" applyNumberFormat="1" applyFont="1" applyBorder="1" applyAlignment="1">
      <alignment horizontal="right" vertical="center" wrapText="1"/>
    </xf>
    <xf numFmtId="4" fontId="1" fillId="0" borderId="32" xfId="0" applyNumberFormat="1" applyFont="1" applyBorder="1" applyAlignment="1">
      <alignment horizontal="right" vertical="center" wrapText="1"/>
    </xf>
    <xf numFmtId="4" fontId="1" fillId="0" borderId="33" xfId="0" applyNumberFormat="1" applyFont="1" applyBorder="1" applyAlignment="1">
      <alignment horizontal="right" vertical="center" wrapText="1"/>
    </xf>
    <xf numFmtId="4" fontId="1" fillId="0" borderId="13" xfId="0" applyNumberFormat="1" applyFont="1" applyBorder="1" applyAlignment="1">
      <alignment horizontal="right" vertical="center" wrapText="1"/>
    </xf>
    <xf numFmtId="4" fontId="1" fillId="0" borderId="34" xfId="0" applyNumberFormat="1" applyFont="1" applyBorder="1" applyAlignment="1">
      <alignment horizontal="right" vertical="center" wrapText="1"/>
    </xf>
    <xf numFmtId="0" fontId="1" fillId="0" borderId="13" xfId="0" applyFont="1" applyBorder="1" applyAlignment="1">
      <alignment vertical="center" wrapText="1"/>
    </xf>
    <xf numFmtId="0" fontId="1" fillId="0" borderId="34" xfId="0" applyFont="1" applyBorder="1" applyAlignment="1">
      <alignment vertical="center" wrapText="1"/>
    </xf>
    <xf numFmtId="186" fontId="1" fillId="0" borderId="30" xfId="0" applyNumberFormat="1" applyFont="1" applyBorder="1" applyAlignment="1">
      <alignment horizontal="right" vertical="center" wrapText="1"/>
    </xf>
    <xf numFmtId="186" fontId="1" fillId="0" borderId="31" xfId="0" applyNumberFormat="1" applyFont="1" applyBorder="1" applyAlignment="1">
      <alignment horizontal="right" vertical="center" wrapText="1"/>
    </xf>
    <xf numFmtId="186" fontId="1" fillId="0" borderId="32" xfId="0" applyNumberFormat="1" applyFont="1" applyBorder="1" applyAlignment="1">
      <alignment horizontal="right" vertical="center" wrapText="1"/>
    </xf>
    <xf numFmtId="186" fontId="1" fillId="0" borderId="33" xfId="0" applyNumberFormat="1" applyFont="1" applyBorder="1" applyAlignment="1">
      <alignment horizontal="right" vertical="center" wrapText="1"/>
    </xf>
    <xf numFmtId="185" fontId="1" fillId="0" borderId="13" xfId="0" applyNumberFormat="1" applyFont="1" applyBorder="1" applyAlignment="1">
      <alignment horizontal="right" vertical="center" wrapText="1"/>
    </xf>
    <xf numFmtId="185" fontId="1" fillId="0" borderId="34" xfId="0" applyNumberFormat="1" applyFont="1" applyBorder="1" applyAlignment="1">
      <alignment horizontal="right" vertical="center" wrapText="1"/>
    </xf>
    <xf numFmtId="183" fontId="1" fillId="0" borderId="30" xfId="0" applyNumberFormat="1" applyFont="1" applyBorder="1" applyAlignment="1">
      <alignment horizontal="right" vertical="center" wrapText="1"/>
    </xf>
    <xf numFmtId="183" fontId="1" fillId="0" borderId="31" xfId="0" applyNumberFormat="1" applyFont="1" applyBorder="1" applyAlignment="1">
      <alignment horizontal="right" vertical="center" wrapText="1"/>
    </xf>
    <xf numFmtId="183" fontId="1" fillId="0" borderId="32" xfId="0" applyNumberFormat="1" applyFont="1" applyBorder="1" applyAlignment="1">
      <alignment horizontal="right" vertical="center" wrapText="1"/>
    </xf>
    <xf numFmtId="183" fontId="1" fillId="0" borderId="33" xfId="0" applyNumberFormat="1" applyFont="1" applyBorder="1" applyAlignment="1">
      <alignment horizontal="right" vertical="center" wrapText="1"/>
    </xf>
    <xf numFmtId="186" fontId="19" fillId="0" borderId="2" xfId="0" applyNumberFormat="1" applyFont="1" applyBorder="1" applyAlignment="1">
      <alignment horizontal="right" vertical="center" wrapText="1"/>
    </xf>
    <xf numFmtId="4" fontId="19" fillId="0" borderId="2" xfId="0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100</v>
      </c>
      <c r="D1" s="59"/>
      <c r="E1" s="59"/>
    </row>
    <row r="2" spans="1:5" x14ac:dyDescent="0.2">
      <c r="A2" s="54"/>
      <c r="B2" s="54"/>
      <c r="C2" s="59" t="s">
        <v>155</v>
      </c>
      <c r="D2" s="59"/>
      <c r="E2" s="59"/>
    </row>
    <row r="3" spans="1:5" x14ac:dyDescent="0.2">
      <c r="A3" s="54"/>
      <c r="B3" s="54"/>
      <c r="C3" s="59" t="s">
        <v>156</v>
      </c>
      <c r="D3" s="59"/>
      <c r="E3" s="59"/>
    </row>
    <row r="4" spans="1:5" x14ac:dyDescent="0.2">
      <c r="A4" s="54"/>
      <c r="B4" s="54"/>
      <c r="C4" s="223" t="s">
        <v>389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432" t="s">
        <v>101</v>
      </c>
      <c r="B6" s="433"/>
      <c r="C6" s="433"/>
      <c r="D6" s="433"/>
      <c r="E6" s="433"/>
    </row>
    <row r="7" spans="1:5" x14ac:dyDescent="0.2">
      <c r="A7" s="434" t="s">
        <v>285</v>
      </c>
      <c r="B7" s="434"/>
      <c r="C7" s="434"/>
      <c r="D7" s="434"/>
      <c r="E7" s="434"/>
    </row>
    <row r="8" spans="1:5" x14ac:dyDescent="0.2">
      <c r="A8" s="60"/>
      <c r="B8" s="54"/>
      <c r="C8" s="54"/>
      <c r="D8" s="54"/>
      <c r="E8" s="61" t="s">
        <v>69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102</v>
      </c>
      <c r="B10" s="62" t="s">
        <v>103</v>
      </c>
      <c r="C10" s="62" t="s">
        <v>332</v>
      </c>
      <c r="D10" s="62" t="s">
        <v>284</v>
      </c>
      <c r="E10" s="62" t="s">
        <v>333</v>
      </c>
    </row>
    <row r="11" spans="1:5" ht="25.5" x14ac:dyDescent="0.2">
      <c r="A11" s="62" t="s">
        <v>104</v>
      </c>
      <c r="B11" s="63" t="s">
        <v>105</v>
      </c>
      <c r="C11" s="220">
        <f>C12</f>
        <v>0</v>
      </c>
      <c r="D11" s="64">
        <f>D12</f>
        <v>0</v>
      </c>
      <c r="E11" s="64">
        <f>E12</f>
        <v>0</v>
      </c>
    </row>
    <row r="12" spans="1:5" ht="25.5" x14ac:dyDescent="0.2">
      <c r="A12" s="65" t="s">
        <v>106</v>
      </c>
      <c r="B12" s="66" t="s">
        <v>107</v>
      </c>
      <c r="C12" s="220">
        <f>C13+C17</f>
        <v>0</v>
      </c>
      <c r="D12" s="64">
        <f>D13+D17</f>
        <v>0</v>
      </c>
      <c r="E12" s="64">
        <f>E13+E17</f>
        <v>0</v>
      </c>
    </row>
    <row r="13" spans="1:5" x14ac:dyDescent="0.2">
      <c r="A13" s="65" t="s">
        <v>108</v>
      </c>
      <c r="B13" s="66" t="s">
        <v>109</v>
      </c>
      <c r="C13" s="220">
        <f t="shared" ref="C13:E15" si="0">C14</f>
        <v>-144478773</v>
      </c>
      <c r="D13" s="64">
        <f t="shared" si="0"/>
        <v>-94300535</v>
      </c>
      <c r="E13" s="64">
        <f t="shared" si="0"/>
        <v>-118019550</v>
      </c>
    </row>
    <row r="14" spans="1:5" x14ac:dyDescent="0.2">
      <c r="A14" s="65" t="s">
        <v>110</v>
      </c>
      <c r="B14" s="66" t="s">
        <v>111</v>
      </c>
      <c r="C14" s="220">
        <f t="shared" si="0"/>
        <v>-144478773</v>
      </c>
      <c r="D14" s="64">
        <f t="shared" si="0"/>
        <v>-94300535</v>
      </c>
      <c r="E14" s="64">
        <f t="shared" si="0"/>
        <v>-118019550</v>
      </c>
    </row>
    <row r="15" spans="1:5" x14ac:dyDescent="0.2">
      <c r="A15" s="65" t="s">
        <v>112</v>
      </c>
      <c r="B15" s="66" t="s">
        <v>113</v>
      </c>
      <c r="C15" s="220">
        <f t="shared" si="0"/>
        <v>-144478773</v>
      </c>
      <c r="D15" s="64">
        <f t="shared" si="0"/>
        <v>-94300535</v>
      </c>
      <c r="E15" s="64">
        <f t="shared" si="0"/>
        <v>-118019550</v>
      </c>
    </row>
    <row r="16" spans="1:5" ht="25.5" x14ac:dyDescent="0.2">
      <c r="A16" s="65" t="s">
        <v>114</v>
      </c>
      <c r="B16" s="66" t="s">
        <v>115</v>
      </c>
      <c r="C16" s="220">
        <v>-144478773</v>
      </c>
      <c r="D16" s="64">
        <v>-94300535</v>
      </c>
      <c r="E16" s="64">
        <v>-118019550</v>
      </c>
    </row>
    <row r="17" spans="1:5" x14ac:dyDescent="0.2">
      <c r="A17" s="65" t="s">
        <v>116</v>
      </c>
      <c r="B17" s="66" t="s">
        <v>117</v>
      </c>
      <c r="C17" s="220">
        <f t="shared" ref="C17:E19" si="1">C18</f>
        <v>144478773</v>
      </c>
      <c r="D17" s="64">
        <f t="shared" si="1"/>
        <v>94300535</v>
      </c>
      <c r="E17" s="64">
        <f t="shared" si="1"/>
        <v>118019550</v>
      </c>
    </row>
    <row r="18" spans="1:5" x14ac:dyDescent="0.2">
      <c r="A18" s="65" t="s">
        <v>118</v>
      </c>
      <c r="B18" s="66" t="s">
        <v>119</v>
      </c>
      <c r="C18" s="220">
        <f t="shared" si="1"/>
        <v>144478773</v>
      </c>
      <c r="D18" s="64">
        <f t="shared" si="1"/>
        <v>94300535</v>
      </c>
      <c r="E18" s="64">
        <f t="shared" si="1"/>
        <v>118019550</v>
      </c>
    </row>
    <row r="19" spans="1:5" x14ac:dyDescent="0.2">
      <c r="A19" s="65" t="s">
        <v>120</v>
      </c>
      <c r="B19" s="66" t="s">
        <v>121</v>
      </c>
      <c r="C19" s="220">
        <f t="shared" si="1"/>
        <v>144478773</v>
      </c>
      <c r="D19" s="64">
        <f t="shared" si="1"/>
        <v>94300535</v>
      </c>
      <c r="E19" s="64">
        <f t="shared" si="1"/>
        <v>118019550</v>
      </c>
    </row>
    <row r="20" spans="1:5" ht="14.25" customHeight="1" x14ac:dyDescent="0.2">
      <c r="A20" s="65" t="s">
        <v>122</v>
      </c>
      <c r="B20" s="66" t="s">
        <v>123</v>
      </c>
      <c r="C20" s="220">
        <v>144478773</v>
      </c>
      <c r="D20" s="64">
        <v>94300535</v>
      </c>
      <c r="E20" s="64">
        <v>118019550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81"/>
  <sheetViews>
    <sheetView workbookViewId="0">
      <selection activeCell="C9" sqref="C9"/>
    </sheetView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21.42578125" customWidth="1"/>
  </cols>
  <sheetData>
    <row r="1" spans="1:5" x14ac:dyDescent="0.2">
      <c r="A1" s="67"/>
      <c r="B1" s="67"/>
      <c r="C1" s="67"/>
      <c r="D1" s="67"/>
      <c r="E1" s="51" t="s">
        <v>380</v>
      </c>
    </row>
    <row r="2" spans="1:5" x14ac:dyDescent="0.2">
      <c r="A2" s="67"/>
      <c r="B2" s="67"/>
      <c r="C2" s="67"/>
      <c r="D2" s="67"/>
      <c r="E2" s="51" t="s">
        <v>68</v>
      </c>
    </row>
    <row r="3" spans="1:5" x14ac:dyDescent="0.2">
      <c r="A3" s="67"/>
      <c r="B3" s="67"/>
      <c r="C3" s="67"/>
      <c r="D3" s="67"/>
      <c r="E3" s="51" t="s">
        <v>156</v>
      </c>
    </row>
    <row r="4" spans="1:5" x14ac:dyDescent="0.2">
      <c r="A4" s="67"/>
      <c r="B4" s="67"/>
      <c r="C4" s="67"/>
      <c r="D4" s="67"/>
      <c r="E4" s="51" t="s">
        <v>388</v>
      </c>
    </row>
    <row r="5" spans="1:5" x14ac:dyDescent="0.2">
      <c r="A5" s="67"/>
      <c r="B5" s="67"/>
      <c r="C5" s="67"/>
      <c r="D5" s="67"/>
      <c r="E5" s="67"/>
    </row>
    <row r="6" spans="1:5" ht="27" customHeight="1" x14ac:dyDescent="0.2">
      <c r="A6" s="435" t="s">
        <v>286</v>
      </c>
      <c r="B6" s="435"/>
      <c r="C6" s="435"/>
      <c r="D6" s="435"/>
      <c r="E6" s="435"/>
    </row>
    <row r="7" spans="1:5" x14ac:dyDescent="0.2">
      <c r="A7" s="67"/>
      <c r="B7" s="67"/>
      <c r="C7" s="67"/>
      <c r="D7" s="67"/>
      <c r="E7" s="67"/>
    </row>
    <row r="8" spans="1:5" ht="13.5" thickBot="1" x14ac:dyDescent="0.25">
      <c r="A8" s="67"/>
      <c r="B8" s="67"/>
      <c r="C8" s="67"/>
      <c r="D8" s="67"/>
      <c r="E8" s="51" t="s">
        <v>69</v>
      </c>
    </row>
    <row r="9" spans="1:5" ht="38.25" x14ac:dyDescent="0.2">
      <c r="A9" s="68" t="s">
        <v>0</v>
      </c>
      <c r="B9" s="69" t="s">
        <v>1</v>
      </c>
      <c r="C9" s="69">
        <v>2022</v>
      </c>
      <c r="D9" s="69">
        <v>2023</v>
      </c>
      <c r="E9" s="70">
        <v>2024</v>
      </c>
    </row>
    <row r="10" spans="1:5" x14ac:dyDescent="0.2">
      <c r="A10" s="71" t="s">
        <v>2</v>
      </c>
      <c r="B10" s="72">
        <v>2</v>
      </c>
      <c r="C10" s="72">
        <v>3</v>
      </c>
      <c r="D10" s="72" t="s">
        <v>3</v>
      </c>
      <c r="E10" s="73">
        <v>5</v>
      </c>
    </row>
    <row r="11" spans="1:5" ht="27" customHeight="1" x14ac:dyDescent="0.2">
      <c r="A11" s="74" t="s">
        <v>206</v>
      </c>
      <c r="B11" s="75" t="s">
        <v>4</v>
      </c>
      <c r="C11" s="76">
        <f>C12+C65</f>
        <v>144478773</v>
      </c>
      <c r="D11" s="76">
        <f>D12+D65</f>
        <v>94300535</v>
      </c>
      <c r="E11" s="77">
        <f>E12+E65</f>
        <v>118019550</v>
      </c>
    </row>
    <row r="12" spans="1:5" ht="16.5" customHeight="1" x14ac:dyDescent="0.2">
      <c r="A12" s="78" t="s">
        <v>5</v>
      </c>
      <c r="B12" s="79" t="s">
        <v>6</v>
      </c>
      <c r="C12" s="76">
        <f>C13+C23+C33+C44+C58+C55+C62</f>
        <v>51722000</v>
      </c>
      <c r="D12" s="76">
        <f>D13+D23+D33+D44+D58+D55</f>
        <v>55259000</v>
      </c>
      <c r="E12" s="77">
        <f>E13+E23+E33+E44+E58+E55</f>
        <v>56125000</v>
      </c>
    </row>
    <row r="13" spans="1:5" ht="15.75" customHeight="1" x14ac:dyDescent="0.2">
      <c r="A13" s="80" t="s">
        <v>7</v>
      </c>
      <c r="B13" s="81" t="s">
        <v>8</v>
      </c>
      <c r="C13" s="82">
        <f>C14</f>
        <v>26197000</v>
      </c>
      <c r="D13" s="82">
        <f>D14</f>
        <v>27066000</v>
      </c>
      <c r="E13" s="83">
        <f>E14</f>
        <v>27993000</v>
      </c>
    </row>
    <row r="14" spans="1:5" ht="16.5" customHeight="1" x14ac:dyDescent="0.2">
      <c r="A14" s="78" t="s">
        <v>9</v>
      </c>
      <c r="B14" s="79" t="s">
        <v>10</v>
      </c>
      <c r="C14" s="76">
        <f>C15+C17+C19+C21</f>
        <v>26197000</v>
      </c>
      <c r="D14" s="76">
        <f>D15+D17+D19+D21</f>
        <v>27066000</v>
      </c>
      <c r="E14" s="77">
        <f>E15+E17+E19+E21</f>
        <v>27993000</v>
      </c>
    </row>
    <row r="15" spans="1:5" ht="64.5" customHeight="1" x14ac:dyDescent="0.2">
      <c r="A15" s="78" t="s">
        <v>11</v>
      </c>
      <c r="B15" s="79" t="s">
        <v>12</v>
      </c>
      <c r="C15" s="76">
        <f>C16</f>
        <v>25030000</v>
      </c>
      <c r="D15" s="76">
        <f>D16</f>
        <v>25853000</v>
      </c>
      <c r="E15" s="77">
        <f>E16</f>
        <v>26721000</v>
      </c>
    </row>
    <row r="16" spans="1:5" ht="65.25" customHeight="1" x14ac:dyDescent="0.2">
      <c r="A16" s="78" t="s">
        <v>11</v>
      </c>
      <c r="B16" s="79" t="s">
        <v>48</v>
      </c>
      <c r="C16" s="76">
        <v>25030000</v>
      </c>
      <c r="D16" s="76">
        <v>25853000</v>
      </c>
      <c r="E16" s="77">
        <v>26721000</v>
      </c>
    </row>
    <row r="17" spans="1:5" ht="93" customHeight="1" x14ac:dyDescent="0.2">
      <c r="A17" s="78" t="s">
        <v>238</v>
      </c>
      <c r="B17" s="79" t="s">
        <v>239</v>
      </c>
      <c r="C17" s="76">
        <f>C18</f>
        <v>905000</v>
      </c>
      <c r="D17" s="76">
        <f>D18</f>
        <v>941000</v>
      </c>
      <c r="E17" s="77">
        <f>E18</f>
        <v>979000</v>
      </c>
    </row>
    <row r="18" spans="1:5" ht="40.5" customHeight="1" x14ac:dyDescent="0.2">
      <c r="A18" s="78" t="s">
        <v>248</v>
      </c>
      <c r="B18" s="79" t="s">
        <v>249</v>
      </c>
      <c r="C18" s="76">
        <v>905000</v>
      </c>
      <c r="D18" s="76">
        <v>941000</v>
      </c>
      <c r="E18" s="77">
        <v>979000</v>
      </c>
    </row>
    <row r="19" spans="1:5" ht="42" customHeight="1" x14ac:dyDescent="0.2">
      <c r="A19" s="78" t="s">
        <v>240</v>
      </c>
      <c r="B19" s="79" t="s">
        <v>241</v>
      </c>
      <c r="C19" s="76">
        <f>C20</f>
        <v>261000</v>
      </c>
      <c r="D19" s="76">
        <f>D20</f>
        <v>271000</v>
      </c>
      <c r="E19" s="77">
        <f>E20</f>
        <v>292000</v>
      </c>
    </row>
    <row r="20" spans="1:5" ht="72" customHeight="1" x14ac:dyDescent="0.2">
      <c r="A20" s="78" t="s">
        <v>250</v>
      </c>
      <c r="B20" s="79" t="s">
        <v>251</v>
      </c>
      <c r="C20" s="76">
        <v>261000</v>
      </c>
      <c r="D20" s="76">
        <v>271000</v>
      </c>
      <c r="E20" s="77">
        <v>292000</v>
      </c>
    </row>
    <row r="21" spans="1:5" ht="72" customHeight="1" x14ac:dyDescent="0.2">
      <c r="A21" s="224" t="s">
        <v>303</v>
      </c>
      <c r="B21" s="79" t="s">
        <v>304</v>
      </c>
      <c r="C21" s="76">
        <f>C22</f>
        <v>1000</v>
      </c>
      <c r="D21" s="76">
        <f>D22</f>
        <v>1000</v>
      </c>
      <c r="E21" s="77">
        <f>E22</f>
        <v>1000</v>
      </c>
    </row>
    <row r="22" spans="1:5" ht="72" customHeight="1" x14ac:dyDescent="0.2">
      <c r="A22" s="224" t="s">
        <v>305</v>
      </c>
      <c r="B22" s="79" t="s">
        <v>306</v>
      </c>
      <c r="C22" s="76">
        <v>1000</v>
      </c>
      <c r="D22" s="76">
        <v>1000</v>
      </c>
      <c r="E22" s="77">
        <v>1000</v>
      </c>
    </row>
    <row r="23" spans="1:5" ht="29.25" customHeight="1" x14ac:dyDescent="0.2">
      <c r="A23" s="80" t="s">
        <v>13</v>
      </c>
      <c r="B23" s="81" t="s">
        <v>14</v>
      </c>
      <c r="C23" s="82">
        <f>C25+C27+C29+C31</f>
        <v>9710000</v>
      </c>
      <c r="D23" s="82">
        <f>D24</f>
        <v>9944000</v>
      </c>
      <c r="E23" s="83">
        <f>E24</f>
        <v>10153000</v>
      </c>
    </row>
    <row r="24" spans="1:5" ht="30" customHeight="1" x14ac:dyDescent="0.2">
      <c r="A24" s="78" t="s">
        <v>15</v>
      </c>
      <c r="B24" s="79" t="s">
        <v>16</v>
      </c>
      <c r="C24" s="76">
        <f>C23</f>
        <v>9710000</v>
      </c>
      <c r="D24" s="76">
        <f>D25+D27+D29+D31</f>
        <v>9944000</v>
      </c>
      <c r="E24" s="77">
        <f>E25+E27+E29+E31</f>
        <v>10153000</v>
      </c>
    </row>
    <row r="25" spans="1:5" ht="58.5" customHeight="1" x14ac:dyDescent="0.2">
      <c r="A25" s="78" t="s">
        <v>17</v>
      </c>
      <c r="B25" s="79" t="s">
        <v>226</v>
      </c>
      <c r="C25" s="76">
        <f>C26</f>
        <v>4390000</v>
      </c>
      <c r="D25" s="76">
        <f>D26</f>
        <v>4449000</v>
      </c>
      <c r="E25" s="77">
        <f>E26</f>
        <v>4470000</v>
      </c>
    </row>
    <row r="26" spans="1:5" ht="106.5" customHeight="1" x14ac:dyDescent="0.2">
      <c r="A26" s="224" t="s">
        <v>227</v>
      </c>
      <c r="B26" s="79" t="s">
        <v>221</v>
      </c>
      <c r="C26" s="76">
        <v>4390000</v>
      </c>
      <c r="D26" s="76">
        <v>4449000</v>
      </c>
      <c r="E26" s="77">
        <v>4470000</v>
      </c>
    </row>
    <row r="27" spans="1:5" ht="69.75" customHeight="1" x14ac:dyDescent="0.2">
      <c r="A27" s="78" t="s">
        <v>18</v>
      </c>
      <c r="B27" s="79" t="s">
        <v>228</v>
      </c>
      <c r="C27" s="76">
        <f>C28</f>
        <v>24000</v>
      </c>
      <c r="D27" s="76">
        <f>D28</f>
        <v>25000</v>
      </c>
      <c r="E27" s="77">
        <f>E28</f>
        <v>26000</v>
      </c>
    </row>
    <row r="28" spans="1:5" ht="92.25" customHeight="1" x14ac:dyDescent="0.2">
      <c r="A28" s="78" t="s">
        <v>229</v>
      </c>
      <c r="B28" s="79" t="s">
        <v>222</v>
      </c>
      <c r="C28" s="76">
        <v>24000</v>
      </c>
      <c r="D28" s="76">
        <v>25000</v>
      </c>
      <c r="E28" s="77">
        <v>26000</v>
      </c>
    </row>
    <row r="29" spans="1:5" ht="69" customHeight="1" x14ac:dyDescent="0.2">
      <c r="A29" s="78" t="s">
        <v>19</v>
      </c>
      <c r="B29" s="79" t="s">
        <v>230</v>
      </c>
      <c r="C29" s="76">
        <f>C30</f>
        <v>5846000</v>
      </c>
      <c r="D29" s="76">
        <f>D30</f>
        <v>6021000</v>
      </c>
      <c r="E29" s="77">
        <f>E30</f>
        <v>6231000</v>
      </c>
    </row>
    <row r="30" spans="1:5" ht="89.25" customHeight="1" x14ac:dyDescent="0.2">
      <c r="A30" s="78" t="s">
        <v>231</v>
      </c>
      <c r="B30" s="79" t="s">
        <v>223</v>
      </c>
      <c r="C30" s="76">
        <v>5846000</v>
      </c>
      <c r="D30" s="76">
        <v>6021000</v>
      </c>
      <c r="E30" s="77">
        <v>6231000</v>
      </c>
    </row>
    <row r="31" spans="1:5" ht="16.5" customHeight="1" x14ac:dyDescent="0.2">
      <c r="A31" s="78" t="s">
        <v>20</v>
      </c>
      <c r="B31" s="79" t="s">
        <v>232</v>
      </c>
      <c r="C31" s="76">
        <f>C32</f>
        <v>-550000</v>
      </c>
      <c r="D31" s="76">
        <f>D32</f>
        <v>-551000</v>
      </c>
      <c r="E31" s="77">
        <f>E32</f>
        <v>-574000</v>
      </c>
    </row>
    <row r="32" spans="1:5" ht="28.5" customHeight="1" x14ac:dyDescent="0.2">
      <c r="A32" s="78" t="s">
        <v>233</v>
      </c>
      <c r="B32" s="79" t="s">
        <v>224</v>
      </c>
      <c r="C32" s="76">
        <v>-550000</v>
      </c>
      <c r="D32" s="76">
        <v>-551000</v>
      </c>
      <c r="E32" s="77">
        <v>-574000</v>
      </c>
    </row>
    <row r="33" spans="1:5" ht="17.25" customHeight="1" x14ac:dyDescent="0.2">
      <c r="A33" s="80" t="s">
        <v>21</v>
      </c>
      <c r="B33" s="81" t="s">
        <v>22</v>
      </c>
      <c r="C33" s="82">
        <f>C34+C41</f>
        <v>3870000</v>
      </c>
      <c r="D33" s="82">
        <f>D34+D41</f>
        <v>6481000</v>
      </c>
      <c r="E33" s="83">
        <f>E34+E41</f>
        <v>6098000</v>
      </c>
    </row>
    <row r="34" spans="1:5" ht="24.75" customHeight="1" x14ac:dyDescent="0.2">
      <c r="A34" s="78" t="s">
        <v>157</v>
      </c>
      <c r="B34" s="79" t="s">
        <v>158</v>
      </c>
      <c r="C34" s="76">
        <f>C35+C38</f>
        <v>2370000</v>
      </c>
      <c r="D34" s="76">
        <f>D35+D38</f>
        <v>2670000</v>
      </c>
      <c r="E34" s="77">
        <f>E35+E38</f>
        <v>2998000</v>
      </c>
    </row>
    <row r="35" spans="1:5" ht="27" customHeight="1" x14ac:dyDescent="0.2">
      <c r="A35" s="78" t="s">
        <v>159</v>
      </c>
      <c r="B35" s="79" t="s">
        <v>160</v>
      </c>
      <c r="C35" s="76">
        <f t="shared" ref="C35:E36" si="0">C36</f>
        <v>1153000</v>
      </c>
      <c r="D35" s="76">
        <f t="shared" si="0"/>
        <v>1214000</v>
      </c>
      <c r="E35" s="77">
        <f t="shared" si="0"/>
        <v>1278000</v>
      </c>
    </row>
    <row r="36" spans="1:5" ht="30.75" customHeight="1" x14ac:dyDescent="0.2">
      <c r="A36" s="78" t="s">
        <v>159</v>
      </c>
      <c r="B36" s="79" t="s">
        <v>161</v>
      </c>
      <c r="C36" s="76">
        <f t="shared" si="0"/>
        <v>1153000</v>
      </c>
      <c r="D36" s="76">
        <f t="shared" si="0"/>
        <v>1214000</v>
      </c>
      <c r="E36" s="77">
        <f t="shared" si="0"/>
        <v>1278000</v>
      </c>
    </row>
    <row r="37" spans="1:5" ht="28.5" customHeight="1" x14ac:dyDescent="0.2">
      <c r="A37" s="78" t="s">
        <v>159</v>
      </c>
      <c r="B37" s="79" t="s">
        <v>162</v>
      </c>
      <c r="C37" s="76">
        <v>1153000</v>
      </c>
      <c r="D37" s="76">
        <v>1214000</v>
      </c>
      <c r="E37" s="77">
        <v>1278000</v>
      </c>
    </row>
    <row r="38" spans="1:5" ht="39.75" customHeight="1" x14ac:dyDescent="0.2">
      <c r="A38" s="78" t="s">
        <v>163</v>
      </c>
      <c r="B38" s="79" t="s">
        <v>164</v>
      </c>
      <c r="C38" s="76">
        <f t="shared" ref="C38:E39" si="1">C39</f>
        <v>1217000</v>
      </c>
      <c r="D38" s="76">
        <f>D39</f>
        <v>1456000</v>
      </c>
      <c r="E38" s="77">
        <f t="shared" si="1"/>
        <v>1720000</v>
      </c>
    </row>
    <row r="39" spans="1:5" ht="44.25" customHeight="1" x14ac:dyDescent="0.2">
      <c r="A39" s="78" t="s">
        <v>163</v>
      </c>
      <c r="B39" s="79" t="s">
        <v>165</v>
      </c>
      <c r="C39" s="76">
        <f t="shared" si="1"/>
        <v>1217000</v>
      </c>
      <c r="D39" s="76">
        <f t="shared" si="1"/>
        <v>1456000</v>
      </c>
      <c r="E39" s="77">
        <f t="shared" si="1"/>
        <v>1720000</v>
      </c>
    </row>
    <row r="40" spans="1:5" ht="42.75" customHeight="1" x14ac:dyDescent="0.2">
      <c r="A40" s="78" t="s">
        <v>163</v>
      </c>
      <c r="B40" s="79" t="s">
        <v>166</v>
      </c>
      <c r="C40" s="76">
        <v>1217000</v>
      </c>
      <c r="D40" s="76">
        <v>1456000</v>
      </c>
      <c r="E40" s="77">
        <v>1720000</v>
      </c>
    </row>
    <row r="41" spans="1:5" ht="18.75" customHeight="1" x14ac:dyDescent="0.2">
      <c r="A41" s="78" t="s">
        <v>23</v>
      </c>
      <c r="B41" s="79" t="s">
        <v>24</v>
      </c>
      <c r="C41" s="76">
        <f t="shared" ref="C41:E42" si="2">C42</f>
        <v>1500000</v>
      </c>
      <c r="D41" s="76">
        <f t="shared" si="2"/>
        <v>3811000</v>
      </c>
      <c r="E41" s="77">
        <f t="shared" si="2"/>
        <v>3100000</v>
      </c>
    </row>
    <row r="42" spans="1:5" ht="18" customHeight="1" x14ac:dyDescent="0.2">
      <c r="A42" s="78" t="s">
        <v>23</v>
      </c>
      <c r="B42" s="79" t="s">
        <v>25</v>
      </c>
      <c r="C42" s="76">
        <f t="shared" si="2"/>
        <v>1500000</v>
      </c>
      <c r="D42" s="76">
        <f t="shared" si="2"/>
        <v>3811000</v>
      </c>
      <c r="E42" s="77">
        <f t="shared" si="2"/>
        <v>3100000</v>
      </c>
    </row>
    <row r="43" spans="1:5" ht="18" customHeight="1" x14ac:dyDescent="0.2">
      <c r="A43" s="78" t="s">
        <v>67</v>
      </c>
      <c r="B43" s="79" t="s">
        <v>49</v>
      </c>
      <c r="C43" s="76">
        <v>1500000</v>
      </c>
      <c r="D43" s="76">
        <v>3811000</v>
      </c>
      <c r="E43" s="77">
        <v>3100000</v>
      </c>
    </row>
    <row r="44" spans="1:5" ht="15.75" customHeight="1" x14ac:dyDescent="0.2">
      <c r="A44" s="80" t="s">
        <v>26</v>
      </c>
      <c r="B44" s="81" t="s">
        <v>27</v>
      </c>
      <c r="C44" s="82">
        <f>C45+C48</f>
        <v>11818000</v>
      </c>
      <c r="D44" s="82">
        <f>D45+D48</f>
        <v>11723000</v>
      </c>
      <c r="E44" s="83">
        <f>E45+E48</f>
        <v>11836000</v>
      </c>
    </row>
    <row r="45" spans="1:5" ht="18.75" customHeight="1" x14ac:dyDescent="0.2">
      <c r="A45" s="78" t="s">
        <v>28</v>
      </c>
      <c r="B45" s="79" t="s">
        <v>29</v>
      </c>
      <c r="C45" s="76">
        <f t="shared" ref="C45:E46" si="3">C46</f>
        <v>2091000</v>
      </c>
      <c r="D45" s="76">
        <f t="shared" si="3"/>
        <v>2145000</v>
      </c>
      <c r="E45" s="77">
        <f t="shared" si="3"/>
        <v>2399000</v>
      </c>
    </row>
    <row r="46" spans="1:5" ht="38.25" customHeight="1" x14ac:dyDescent="0.2">
      <c r="A46" s="78" t="s">
        <v>30</v>
      </c>
      <c r="B46" s="79" t="s">
        <v>31</v>
      </c>
      <c r="C46" s="76">
        <f t="shared" si="3"/>
        <v>2091000</v>
      </c>
      <c r="D46" s="76">
        <f t="shared" si="3"/>
        <v>2145000</v>
      </c>
      <c r="E46" s="77">
        <f t="shared" si="3"/>
        <v>2399000</v>
      </c>
    </row>
    <row r="47" spans="1:5" ht="40.5" customHeight="1" x14ac:dyDescent="0.2">
      <c r="A47" s="78" t="s">
        <v>51</v>
      </c>
      <c r="B47" s="79" t="s">
        <v>50</v>
      </c>
      <c r="C47" s="76">
        <v>2091000</v>
      </c>
      <c r="D47" s="76">
        <v>2145000</v>
      </c>
      <c r="E47" s="77">
        <v>2399000</v>
      </c>
    </row>
    <row r="48" spans="1:5" ht="18" customHeight="1" x14ac:dyDescent="0.2">
      <c r="A48" s="78" t="s">
        <v>32</v>
      </c>
      <c r="B48" s="79" t="s">
        <v>33</v>
      </c>
      <c r="C48" s="76">
        <f>C49+C52</f>
        <v>9727000</v>
      </c>
      <c r="D48" s="76">
        <f>D49+D52</f>
        <v>9578000</v>
      </c>
      <c r="E48" s="77">
        <f>E49+E52</f>
        <v>9437000</v>
      </c>
    </row>
    <row r="49" spans="1:5" ht="16.5" customHeight="1" x14ac:dyDescent="0.2">
      <c r="A49" s="78" t="s">
        <v>34</v>
      </c>
      <c r="B49" s="79" t="s">
        <v>35</v>
      </c>
      <c r="C49" s="76">
        <f t="shared" ref="C49:E50" si="4">C50</f>
        <v>4629000</v>
      </c>
      <c r="D49" s="76">
        <f t="shared" si="4"/>
        <v>4444000</v>
      </c>
      <c r="E49" s="77">
        <f t="shared" si="4"/>
        <v>4267000</v>
      </c>
    </row>
    <row r="50" spans="1:5" ht="18" customHeight="1" x14ac:dyDescent="0.2">
      <c r="A50" s="78" t="s">
        <v>36</v>
      </c>
      <c r="B50" s="79" t="s">
        <v>37</v>
      </c>
      <c r="C50" s="76">
        <f t="shared" si="4"/>
        <v>4629000</v>
      </c>
      <c r="D50" s="76">
        <f t="shared" si="4"/>
        <v>4444000</v>
      </c>
      <c r="E50" s="77">
        <f t="shared" si="4"/>
        <v>4267000</v>
      </c>
    </row>
    <row r="51" spans="1:5" ht="25.5" customHeight="1" x14ac:dyDescent="0.2">
      <c r="A51" s="78" t="s">
        <v>53</v>
      </c>
      <c r="B51" s="79" t="s">
        <v>52</v>
      </c>
      <c r="C51" s="76">
        <v>4629000</v>
      </c>
      <c r="D51" s="76">
        <v>4444000</v>
      </c>
      <c r="E51" s="77">
        <v>4267000</v>
      </c>
    </row>
    <row r="52" spans="1:5" ht="17.25" customHeight="1" x14ac:dyDescent="0.2">
      <c r="A52" s="78" t="s">
        <v>38</v>
      </c>
      <c r="B52" s="79" t="s">
        <v>39</v>
      </c>
      <c r="C52" s="76">
        <f t="shared" ref="C52:E53" si="5">C53</f>
        <v>5098000</v>
      </c>
      <c r="D52" s="76">
        <f t="shared" si="5"/>
        <v>5134000</v>
      </c>
      <c r="E52" s="77">
        <f t="shared" si="5"/>
        <v>5170000</v>
      </c>
    </row>
    <row r="53" spans="1:5" ht="28.5" customHeight="1" x14ac:dyDescent="0.2">
      <c r="A53" s="78" t="s">
        <v>40</v>
      </c>
      <c r="B53" s="79" t="s">
        <v>41</v>
      </c>
      <c r="C53" s="76">
        <f t="shared" si="5"/>
        <v>5098000</v>
      </c>
      <c r="D53" s="76">
        <f t="shared" si="5"/>
        <v>5134000</v>
      </c>
      <c r="E53" s="77">
        <f t="shared" si="5"/>
        <v>5170000</v>
      </c>
    </row>
    <row r="54" spans="1:5" ht="27.75" customHeight="1" x14ac:dyDescent="0.2">
      <c r="A54" s="78" t="s">
        <v>55</v>
      </c>
      <c r="B54" s="79" t="s">
        <v>54</v>
      </c>
      <c r="C54" s="76">
        <v>5098000</v>
      </c>
      <c r="D54" s="76">
        <v>5134000</v>
      </c>
      <c r="E54" s="77">
        <v>5170000</v>
      </c>
    </row>
    <row r="55" spans="1:5" ht="17.25" customHeight="1" x14ac:dyDescent="0.2">
      <c r="A55" s="256" t="s">
        <v>267</v>
      </c>
      <c r="B55" s="81" t="s">
        <v>268</v>
      </c>
      <c r="C55" s="82">
        <f t="shared" ref="C55:E56" si="6">C56</f>
        <v>5000</v>
      </c>
      <c r="D55" s="82">
        <f t="shared" si="6"/>
        <v>5000</v>
      </c>
      <c r="E55" s="83">
        <f t="shared" si="6"/>
        <v>5000</v>
      </c>
    </row>
    <row r="56" spans="1:5" ht="25.5" customHeight="1" x14ac:dyDescent="0.2">
      <c r="A56" s="78" t="s">
        <v>269</v>
      </c>
      <c r="B56" s="79" t="s">
        <v>272</v>
      </c>
      <c r="C56" s="76">
        <f t="shared" si="6"/>
        <v>5000</v>
      </c>
      <c r="D56" s="76">
        <f t="shared" si="6"/>
        <v>5000</v>
      </c>
      <c r="E56" s="77">
        <f t="shared" si="6"/>
        <v>5000</v>
      </c>
    </row>
    <row r="57" spans="1:5" ht="68.25" customHeight="1" x14ac:dyDescent="0.2">
      <c r="A57" s="78" t="s">
        <v>270</v>
      </c>
      <c r="B57" s="79" t="s">
        <v>271</v>
      </c>
      <c r="C57" s="76">
        <v>5000</v>
      </c>
      <c r="D57" s="76">
        <v>5000</v>
      </c>
      <c r="E57" s="77">
        <v>5000</v>
      </c>
    </row>
    <row r="58" spans="1:5" ht="68.25" customHeight="1" x14ac:dyDescent="0.2">
      <c r="A58" s="80" t="s">
        <v>287</v>
      </c>
      <c r="B58" s="81" t="s">
        <v>288</v>
      </c>
      <c r="C58" s="82">
        <f t="shared" ref="C58:E60" si="7">C59</f>
        <v>40000</v>
      </c>
      <c r="D58" s="82">
        <f t="shared" si="7"/>
        <v>40000</v>
      </c>
      <c r="E58" s="83">
        <f t="shared" si="7"/>
        <v>40000</v>
      </c>
    </row>
    <row r="59" spans="1:5" ht="68.25" customHeight="1" x14ac:dyDescent="0.2">
      <c r="A59" s="224" t="s">
        <v>289</v>
      </c>
      <c r="B59" s="79" t="s">
        <v>290</v>
      </c>
      <c r="C59" s="76">
        <f t="shared" si="7"/>
        <v>40000</v>
      </c>
      <c r="D59" s="76">
        <f t="shared" si="7"/>
        <v>40000</v>
      </c>
      <c r="E59" s="77">
        <f t="shared" si="7"/>
        <v>40000</v>
      </c>
    </row>
    <row r="60" spans="1:5" ht="68.25" customHeight="1" x14ac:dyDescent="0.2">
      <c r="A60" s="224" t="s">
        <v>291</v>
      </c>
      <c r="B60" s="79" t="s">
        <v>292</v>
      </c>
      <c r="C60" s="76">
        <f t="shared" si="7"/>
        <v>40000</v>
      </c>
      <c r="D60" s="76">
        <f t="shared" si="7"/>
        <v>40000</v>
      </c>
      <c r="E60" s="77">
        <f t="shared" si="7"/>
        <v>40000</v>
      </c>
    </row>
    <row r="61" spans="1:5" ht="68.25" customHeight="1" x14ac:dyDescent="0.2">
      <c r="A61" s="224" t="s">
        <v>293</v>
      </c>
      <c r="B61" s="79" t="s">
        <v>294</v>
      </c>
      <c r="C61" s="76">
        <v>40000</v>
      </c>
      <c r="D61" s="76">
        <v>40000</v>
      </c>
      <c r="E61" s="77">
        <v>40000</v>
      </c>
    </row>
    <row r="62" spans="1:5" ht="19.5" customHeight="1" x14ac:dyDescent="0.2">
      <c r="A62" s="353" t="s">
        <v>348</v>
      </c>
      <c r="B62" s="81" t="s">
        <v>349</v>
      </c>
      <c r="C62" s="82">
        <f>C63</f>
        <v>82000</v>
      </c>
      <c r="D62" s="82"/>
      <c r="E62" s="83"/>
    </row>
    <row r="63" spans="1:5" ht="19.5" customHeight="1" x14ac:dyDescent="0.2">
      <c r="A63" s="224" t="s">
        <v>350</v>
      </c>
      <c r="B63" s="79" t="s">
        <v>352</v>
      </c>
      <c r="C63" s="76">
        <f>C64</f>
        <v>82000</v>
      </c>
      <c r="D63" s="76"/>
      <c r="E63" s="77"/>
    </row>
    <row r="64" spans="1:5" ht="30" customHeight="1" x14ac:dyDescent="0.2">
      <c r="A64" s="224" t="s">
        <v>351</v>
      </c>
      <c r="B64" s="79" t="s">
        <v>353</v>
      </c>
      <c r="C64" s="76">
        <v>82000</v>
      </c>
      <c r="D64" s="76"/>
      <c r="E64" s="77"/>
    </row>
    <row r="65" spans="1:5" ht="15.75" customHeight="1" x14ac:dyDescent="0.2">
      <c r="A65" s="80" t="s">
        <v>42</v>
      </c>
      <c r="B65" s="81" t="s">
        <v>43</v>
      </c>
      <c r="C65" s="82">
        <f>C66</f>
        <v>92756773</v>
      </c>
      <c r="D65" s="82">
        <f>D66+D83</f>
        <v>39041535</v>
      </c>
      <c r="E65" s="83">
        <f>E66+E88</f>
        <v>61894550</v>
      </c>
    </row>
    <row r="66" spans="1:5" ht="26.25" customHeight="1" x14ac:dyDescent="0.2">
      <c r="A66" s="78" t="s">
        <v>44</v>
      </c>
      <c r="B66" s="79" t="s">
        <v>45</v>
      </c>
      <c r="C66" s="76">
        <f>C67+C72+C83</f>
        <v>92756773</v>
      </c>
      <c r="D66" s="76">
        <f>D67+D72+D70</f>
        <v>39041535</v>
      </c>
      <c r="E66" s="77">
        <f>E67+E72</f>
        <v>58929900</v>
      </c>
    </row>
    <row r="67" spans="1:5" ht="16.5" customHeight="1" x14ac:dyDescent="0.2">
      <c r="A67" s="78" t="s">
        <v>46</v>
      </c>
      <c r="B67" s="79" t="s">
        <v>212</v>
      </c>
      <c r="C67" s="76">
        <f>C68+C70</f>
        <v>29573000</v>
      </c>
      <c r="D67" s="76">
        <f>D68</f>
        <v>27179000</v>
      </c>
      <c r="E67" s="77">
        <f>E68</f>
        <v>26224000</v>
      </c>
    </row>
    <row r="68" spans="1:5" ht="29.25" customHeight="1" x14ac:dyDescent="0.2">
      <c r="A68" s="225" t="s">
        <v>295</v>
      </c>
      <c r="B68" s="226" t="s">
        <v>296</v>
      </c>
      <c r="C68" s="227">
        <f>C69</f>
        <v>29558000</v>
      </c>
      <c r="D68" s="227">
        <f>D69</f>
        <v>27179000</v>
      </c>
      <c r="E68" s="228">
        <f>E69</f>
        <v>26224000</v>
      </c>
    </row>
    <row r="69" spans="1:5" ht="42.75" customHeight="1" x14ac:dyDescent="0.2">
      <c r="A69" s="246" t="s">
        <v>297</v>
      </c>
      <c r="B69" s="247" t="s">
        <v>298</v>
      </c>
      <c r="C69" s="248">
        <v>29558000</v>
      </c>
      <c r="D69" s="248">
        <v>27179000</v>
      </c>
      <c r="E69" s="248">
        <v>26224000</v>
      </c>
    </row>
    <row r="70" spans="1:5" ht="43.5" customHeight="1" x14ac:dyDescent="0.2">
      <c r="A70" s="246" t="s">
        <v>252</v>
      </c>
      <c r="B70" s="247" t="s">
        <v>247</v>
      </c>
      <c r="C70" s="248">
        <f>C71</f>
        <v>15000</v>
      </c>
      <c r="D70" s="248">
        <f>D71</f>
        <v>0</v>
      </c>
      <c r="E70" s="248">
        <f>E71</f>
        <v>0</v>
      </c>
    </row>
    <row r="71" spans="1:5" ht="26.25" customHeight="1" x14ac:dyDescent="0.2">
      <c r="A71" s="246" t="s">
        <v>253</v>
      </c>
      <c r="B71" s="247" t="s">
        <v>254</v>
      </c>
      <c r="C71" s="248">
        <v>15000</v>
      </c>
      <c r="D71" s="248">
        <v>0</v>
      </c>
      <c r="E71" s="248">
        <v>0</v>
      </c>
    </row>
    <row r="72" spans="1:5" ht="29.25" customHeight="1" x14ac:dyDescent="0.2">
      <c r="A72" s="234" t="s">
        <v>214</v>
      </c>
      <c r="B72" s="230" t="s">
        <v>213</v>
      </c>
      <c r="C72" s="229">
        <f>C75+C77+C81+C73</f>
        <v>52294363</v>
      </c>
      <c r="D72" s="229">
        <f>D79+D77+D75+D73</f>
        <v>11862535</v>
      </c>
      <c r="E72" s="229">
        <f>E77+E75+E73+E79</f>
        <v>32705900</v>
      </c>
    </row>
    <row r="73" spans="1:5" ht="66" customHeight="1" x14ac:dyDescent="0.2">
      <c r="A73" s="234" t="s">
        <v>354</v>
      </c>
      <c r="B73" s="230" t="s">
        <v>355</v>
      </c>
      <c r="C73" s="229">
        <f>C74</f>
        <v>4825400</v>
      </c>
      <c r="D73" s="229">
        <f>D74</f>
        <v>6825400</v>
      </c>
      <c r="E73" s="229">
        <f>E74</f>
        <v>6825400</v>
      </c>
    </row>
    <row r="74" spans="1:5" ht="78.75" customHeight="1" x14ac:dyDescent="0.2">
      <c r="A74" s="234" t="s">
        <v>356</v>
      </c>
      <c r="B74" s="230" t="s">
        <v>357</v>
      </c>
      <c r="C74" s="229">
        <v>4825400</v>
      </c>
      <c r="D74" s="229">
        <v>6825400</v>
      </c>
      <c r="E74" s="229">
        <v>6825400</v>
      </c>
    </row>
    <row r="75" spans="1:5" ht="98.25" customHeight="1" x14ac:dyDescent="0.2">
      <c r="A75" s="234" t="s">
        <v>257</v>
      </c>
      <c r="B75" s="230" t="s">
        <v>262</v>
      </c>
      <c r="C75" s="229">
        <f>C76</f>
        <v>44574878</v>
      </c>
      <c r="D75" s="229">
        <f>D76</f>
        <v>4837584</v>
      </c>
      <c r="E75" s="229">
        <f>E76</f>
        <v>0</v>
      </c>
    </row>
    <row r="76" spans="1:5" ht="94.5" customHeight="1" x14ac:dyDescent="0.2">
      <c r="A76" s="234" t="s">
        <v>258</v>
      </c>
      <c r="B76" s="230" t="s">
        <v>261</v>
      </c>
      <c r="C76" s="229">
        <v>44574878</v>
      </c>
      <c r="D76" s="229">
        <v>4837584</v>
      </c>
      <c r="E76" s="229">
        <v>0</v>
      </c>
    </row>
    <row r="77" spans="1:5" ht="82.5" customHeight="1" x14ac:dyDescent="0.2">
      <c r="A77" s="234" t="s">
        <v>255</v>
      </c>
      <c r="B77" s="230" t="s">
        <v>260</v>
      </c>
      <c r="C77" s="229">
        <f>C78</f>
        <v>2069385</v>
      </c>
      <c r="D77" s="229">
        <f>D78</f>
        <v>199551</v>
      </c>
      <c r="E77" s="229">
        <f>E78</f>
        <v>0</v>
      </c>
    </row>
    <row r="78" spans="1:5" ht="76.5" x14ac:dyDescent="0.2">
      <c r="A78" s="234" t="s">
        <v>256</v>
      </c>
      <c r="B78" s="230" t="s">
        <v>259</v>
      </c>
      <c r="C78" s="229">
        <v>2069385</v>
      </c>
      <c r="D78" s="229">
        <v>199551</v>
      </c>
      <c r="E78" s="229">
        <v>0</v>
      </c>
    </row>
    <row r="79" spans="1:5" ht="51" x14ac:dyDescent="0.2">
      <c r="A79" s="255" t="s">
        <v>264</v>
      </c>
      <c r="B79" s="254" t="s">
        <v>266</v>
      </c>
      <c r="C79" s="229">
        <v>0</v>
      </c>
      <c r="D79" s="229">
        <f>D80</f>
        <v>0</v>
      </c>
      <c r="E79" s="229">
        <f>E80</f>
        <v>25880500</v>
      </c>
    </row>
    <row r="80" spans="1:5" ht="51" x14ac:dyDescent="0.2">
      <c r="A80" s="304" t="s">
        <v>263</v>
      </c>
      <c r="B80" s="305" t="s">
        <v>265</v>
      </c>
      <c r="C80" s="306">
        <v>0</v>
      </c>
      <c r="D80" s="306">
        <v>0</v>
      </c>
      <c r="E80" s="306">
        <v>25880500</v>
      </c>
    </row>
    <row r="81" spans="1:5" x14ac:dyDescent="0.2">
      <c r="A81" s="230" t="s">
        <v>299</v>
      </c>
      <c r="B81" s="230" t="s">
        <v>300</v>
      </c>
      <c r="C81" s="229">
        <f>C82</f>
        <v>824700</v>
      </c>
      <c r="D81" s="307">
        <f>D82</f>
        <v>0</v>
      </c>
      <c r="E81" s="229">
        <f>E82</f>
        <v>0</v>
      </c>
    </row>
    <row r="82" spans="1:5" x14ac:dyDescent="0.2">
      <c r="A82" s="230" t="s">
        <v>301</v>
      </c>
      <c r="B82" s="230" t="s">
        <v>302</v>
      </c>
      <c r="C82" s="229">
        <v>824700</v>
      </c>
      <c r="D82" s="307">
        <v>0</v>
      </c>
      <c r="E82" s="229">
        <v>0</v>
      </c>
    </row>
    <row r="83" spans="1:5" x14ac:dyDescent="0.2">
      <c r="A83" s="327" t="s">
        <v>47</v>
      </c>
      <c r="B83" s="328" t="s">
        <v>316</v>
      </c>
      <c r="C83" s="330">
        <f>C84+C86</f>
        <v>10889410</v>
      </c>
      <c r="D83" s="330">
        <f>D84+D86</f>
        <v>0</v>
      </c>
      <c r="E83" s="330">
        <f>E84+E86</f>
        <v>0</v>
      </c>
    </row>
    <row r="84" spans="1:5" ht="33.75" x14ac:dyDescent="0.2">
      <c r="A84" s="327" t="s">
        <v>317</v>
      </c>
      <c r="B84" s="328" t="s">
        <v>318</v>
      </c>
      <c r="C84" s="330">
        <f>C85</f>
        <v>0</v>
      </c>
      <c r="D84" s="331">
        <f>D85</f>
        <v>0</v>
      </c>
      <c r="E84" s="331">
        <f>E85</f>
        <v>0</v>
      </c>
    </row>
    <row r="85" spans="1:5" ht="45" x14ac:dyDescent="0.2">
      <c r="A85" s="326" t="s">
        <v>319</v>
      </c>
      <c r="B85" s="329" t="s">
        <v>323</v>
      </c>
      <c r="C85" s="332"/>
      <c r="D85" s="248"/>
      <c r="E85" s="248"/>
    </row>
    <row r="86" spans="1:5" x14ac:dyDescent="0.2">
      <c r="A86" s="327" t="s">
        <v>320</v>
      </c>
      <c r="B86" s="328" t="s">
        <v>321</v>
      </c>
      <c r="C86" s="330">
        <f>C87</f>
        <v>10889410</v>
      </c>
      <c r="D86" s="330">
        <f>D87</f>
        <v>0</v>
      </c>
      <c r="E86" s="330">
        <f>E87</f>
        <v>0</v>
      </c>
    </row>
    <row r="87" spans="1:5" ht="22.5" x14ac:dyDescent="0.2">
      <c r="A87" s="326" t="s">
        <v>322</v>
      </c>
      <c r="B87" s="329" t="s">
        <v>324</v>
      </c>
      <c r="C87" s="332">
        <v>10889410</v>
      </c>
      <c r="D87" s="332">
        <v>0</v>
      </c>
      <c r="E87" s="332">
        <v>0</v>
      </c>
    </row>
    <row r="88" spans="1:5" ht="22.5" x14ac:dyDescent="0.2">
      <c r="A88" s="327" t="s">
        <v>358</v>
      </c>
      <c r="B88" s="357" t="s">
        <v>359</v>
      </c>
      <c r="C88" s="358">
        <f t="shared" ref="C88:E89" si="8">C89</f>
        <v>0</v>
      </c>
      <c r="D88" s="358">
        <f t="shared" si="8"/>
        <v>0</v>
      </c>
      <c r="E88" s="359">
        <f t="shared" si="8"/>
        <v>2964650</v>
      </c>
    </row>
    <row r="89" spans="1:5" ht="22.5" x14ac:dyDescent="0.2">
      <c r="A89" s="327" t="s">
        <v>360</v>
      </c>
      <c r="B89" s="357" t="s">
        <v>361</v>
      </c>
      <c r="C89" s="358">
        <f t="shared" si="8"/>
        <v>0</v>
      </c>
      <c r="D89" s="358">
        <f t="shared" si="8"/>
        <v>0</v>
      </c>
      <c r="E89" s="359">
        <f t="shared" si="8"/>
        <v>2964650</v>
      </c>
    </row>
    <row r="90" spans="1:5" ht="22.5" x14ac:dyDescent="0.2">
      <c r="A90" s="326" t="s">
        <v>362</v>
      </c>
      <c r="B90" s="354" t="s">
        <v>363</v>
      </c>
      <c r="C90" s="355"/>
      <c r="D90" s="355"/>
      <c r="E90" s="356">
        <v>2964650</v>
      </c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  <row r="65477" spans="1:5" x14ac:dyDescent="0.2">
      <c r="A65477" s="1"/>
      <c r="B65477" s="1"/>
      <c r="C65477" s="1"/>
      <c r="D65477" s="1"/>
      <c r="E65477" s="1"/>
    </row>
    <row r="65478" spans="1:5" x14ac:dyDescent="0.2">
      <c r="A65478" s="1"/>
      <c r="B65478" s="1"/>
      <c r="C65478" s="1"/>
      <c r="D65478" s="1"/>
      <c r="E65478" s="1"/>
    </row>
    <row r="65479" spans="1:5" x14ac:dyDescent="0.2">
      <c r="A65479" s="1"/>
      <c r="B65479" s="1"/>
      <c r="C65479" s="1"/>
      <c r="D65479" s="1"/>
      <c r="E65479" s="1"/>
    </row>
    <row r="65480" spans="1:5" x14ac:dyDescent="0.2">
      <c r="A65480" s="1"/>
      <c r="B65480" s="1"/>
      <c r="C65480" s="1"/>
      <c r="D65480" s="1"/>
      <c r="E65480" s="1"/>
    </row>
    <row r="65481" spans="1:5" x14ac:dyDescent="0.2">
      <c r="A65481" s="1"/>
      <c r="B65481" s="1"/>
      <c r="C65481" s="1"/>
      <c r="D65481" s="1"/>
      <c r="E65481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8"/>
  <sheetViews>
    <sheetView workbookViewId="0">
      <selection activeCell="B5" sqref="B5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124</v>
      </c>
      <c r="C1" s="84" t="s">
        <v>381</v>
      </c>
      <c r="D1" s="84"/>
      <c r="E1" s="84"/>
    </row>
    <row r="2" spans="1:5" x14ac:dyDescent="0.2">
      <c r="A2" s="54"/>
      <c r="B2" s="59" t="s">
        <v>125</v>
      </c>
      <c r="C2" s="84" t="s">
        <v>155</v>
      </c>
      <c r="D2" s="84"/>
      <c r="E2" s="84"/>
    </row>
    <row r="3" spans="1:5" x14ac:dyDescent="0.2">
      <c r="A3" s="54"/>
      <c r="B3" s="59" t="s">
        <v>126</v>
      </c>
      <c r="C3" s="84" t="s">
        <v>156</v>
      </c>
      <c r="D3" s="84"/>
      <c r="E3" s="84"/>
    </row>
    <row r="4" spans="1:5" x14ac:dyDescent="0.2">
      <c r="A4" s="61"/>
      <c r="B4" s="59" t="s">
        <v>127</v>
      </c>
      <c r="C4" s="84" t="s">
        <v>387</v>
      </c>
      <c r="D4" s="84"/>
      <c r="E4" s="84"/>
    </row>
    <row r="5" spans="1:5" x14ac:dyDescent="0.2">
      <c r="A5" s="54"/>
      <c r="B5" s="54"/>
      <c r="C5" s="85"/>
      <c r="D5" s="86"/>
      <c r="E5" s="86"/>
    </row>
    <row r="6" spans="1:5" x14ac:dyDescent="0.2">
      <c r="A6" s="54"/>
      <c r="B6" s="54"/>
      <c r="C6" s="85"/>
      <c r="D6" s="85"/>
      <c r="E6" s="85"/>
    </row>
    <row r="7" spans="1:5" x14ac:dyDescent="0.2">
      <c r="A7" s="436" t="s">
        <v>330</v>
      </c>
      <c r="B7" s="437"/>
      <c r="C7" s="437"/>
      <c r="D7" s="437"/>
      <c r="E7" s="437"/>
    </row>
    <row r="8" spans="1:5" ht="24.75" customHeight="1" x14ac:dyDescent="0.2">
      <c r="A8" s="438" t="s">
        <v>331</v>
      </c>
      <c r="B8" s="438"/>
      <c r="C8" s="438"/>
      <c r="D8" s="438"/>
      <c r="E8" s="438"/>
    </row>
    <row r="9" spans="1:5" x14ac:dyDescent="0.2">
      <c r="A9" s="87"/>
      <c r="B9" s="87"/>
      <c r="C9" s="88"/>
      <c r="D9" s="88"/>
      <c r="E9" s="88" t="s">
        <v>69</v>
      </c>
    </row>
    <row r="10" spans="1:5" x14ac:dyDescent="0.2">
      <c r="A10" s="87"/>
      <c r="B10" s="87"/>
      <c r="C10" s="88"/>
      <c r="D10" s="88"/>
      <c r="E10" s="88"/>
    </row>
    <row r="11" spans="1:5" x14ac:dyDescent="0.2">
      <c r="A11" s="89" t="s">
        <v>128</v>
      </c>
      <c r="B11" s="90" t="s">
        <v>129</v>
      </c>
      <c r="C11" s="91">
        <v>2022</v>
      </c>
      <c r="D11" s="91">
        <v>2023</v>
      </c>
      <c r="E11" s="91">
        <v>2024</v>
      </c>
    </row>
    <row r="12" spans="1:5" x14ac:dyDescent="0.2">
      <c r="A12" s="92" t="s">
        <v>130</v>
      </c>
      <c r="B12" s="93" t="s">
        <v>131</v>
      </c>
      <c r="C12" s="94">
        <f>C13+C14+C15+C16+C17+C18</f>
        <v>12893985</v>
      </c>
      <c r="D12" s="94">
        <f>D13+D14+D15+D16+D17+D18</f>
        <v>12650801</v>
      </c>
      <c r="E12" s="94">
        <f>E13+E14+E15+E16+E17+E18</f>
        <v>12650801</v>
      </c>
    </row>
    <row r="13" spans="1:5" ht="25.5" x14ac:dyDescent="0.2">
      <c r="A13" s="95" t="s">
        <v>132</v>
      </c>
      <c r="B13" s="96" t="s">
        <v>133</v>
      </c>
      <c r="C13" s="97">
        <v>1200000</v>
      </c>
      <c r="D13" s="97">
        <v>1200000</v>
      </c>
      <c r="E13" s="97">
        <v>1200000</v>
      </c>
    </row>
    <row r="14" spans="1:5" ht="25.5" x14ac:dyDescent="0.2">
      <c r="A14" s="95" t="s">
        <v>167</v>
      </c>
      <c r="B14" s="96" t="s">
        <v>168</v>
      </c>
      <c r="C14" s="97">
        <v>100000</v>
      </c>
      <c r="D14" s="97">
        <v>100000</v>
      </c>
      <c r="E14" s="97">
        <v>100000</v>
      </c>
    </row>
    <row r="15" spans="1:5" s="38" customFormat="1" ht="39" customHeight="1" x14ac:dyDescent="0.25">
      <c r="A15" s="95" t="s">
        <v>134</v>
      </c>
      <c r="B15" s="96" t="s">
        <v>135</v>
      </c>
      <c r="C15" s="97">
        <v>10239084</v>
      </c>
      <c r="D15" s="97">
        <v>9995900</v>
      </c>
      <c r="E15" s="97">
        <v>9995900</v>
      </c>
    </row>
    <row r="16" spans="1:5" s="38" customFormat="1" ht="28.5" customHeight="1" x14ac:dyDescent="0.25">
      <c r="A16" s="95" t="s">
        <v>169</v>
      </c>
      <c r="B16" s="96" t="s">
        <v>170</v>
      </c>
      <c r="C16" s="97">
        <v>630000</v>
      </c>
      <c r="D16" s="97">
        <v>630000</v>
      </c>
      <c r="E16" s="97">
        <v>630000</v>
      </c>
    </row>
    <row r="17" spans="1:5" s="38" customFormat="1" ht="18.75" customHeight="1" x14ac:dyDescent="0.25">
      <c r="A17" s="95" t="s">
        <v>171</v>
      </c>
      <c r="B17" s="98" t="s">
        <v>172</v>
      </c>
      <c r="C17" s="97">
        <v>100000</v>
      </c>
      <c r="D17" s="97">
        <v>100000</v>
      </c>
      <c r="E17" s="97">
        <v>100000</v>
      </c>
    </row>
    <row r="18" spans="1:5" s="38" customFormat="1" ht="18" customHeight="1" x14ac:dyDescent="0.25">
      <c r="A18" s="95" t="s">
        <v>173</v>
      </c>
      <c r="B18" s="99" t="s">
        <v>174</v>
      </c>
      <c r="C18" s="97">
        <v>624901</v>
      </c>
      <c r="D18" s="97">
        <v>624901</v>
      </c>
      <c r="E18" s="97">
        <v>624901</v>
      </c>
    </row>
    <row r="19" spans="1:5" x14ac:dyDescent="0.2">
      <c r="A19" s="92" t="s">
        <v>136</v>
      </c>
      <c r="B19" s="100" t="s">
        <v>137</v>
      </c>
      <c r="C19" s="101">
        <f>C20+C21</f>
        <v>1622500</v>
      </c>
      <c r="D19" s="101">
        <f>D20+D21</f>
        <v>1622500</v>
      </c>
      <c r="E19" s="101">
        <f>E20+E21</f>
        <v>1622500</v>
      </c>
    </row>
    <row r="20" spans="1:5" ht="25.5" x14ac:dyDescent="0.2">
      <c r="A20" s="95" t="s">
        <v>145</v>
      </c>
      <c r="B20" s="102" t="s">
        <v>334</v>
      </c>
      <c r="C20" s="103">
        <v>1600000</v>
      </c>
      <c r="D20" s="103">
        <v>1600000</v>
      </c>
      <c r="E20" s="103">
        <v>1600000</v>
      </c>
    </row>
    <row r="21" spans="1:5" ht="24.75" customHeight="1" x14ac:dyDescent="0.2">
      <c r="A21" s="95" t="s">
        <v>144</v>
      </c>
      <c r="B21" s="102" t="s">
        <v>62</v>
      </c>
      <c r="C21" s="103">
        <v>22500</v>
      </c>
      <c r="D21" s="103">
        <v>22500</v>
      </c>
      <c r="E21" s="103">
        <v>22500</v>
      </c>
    </row>
    <row r="22" spans="1:5" x14ac:dyDescent="0.2">
      <c r="A22" s="92" t="s">
        <v>138</v>
      </c>
      <c r="B22" s="93" t="s">
        <v>139</v>
      </c>
      <c r="C22" s="222">
        <f>C23+C24</f>
        <v>35145793</v>
      </c>
      <c r="D22" s="101">
        <f>D23</f>
        <v>29625400</v>
      </c>
      <c r="E22" s="101">
        <f>E23</f>
        <v>29885599</v>
      </c>
    </row>
    <row r="23" spans="1:5" x14ac:dyDescent="0.2">
      <c r="A23" s="95" t="s">
        <v>140</v>
      </c>
      <c r="B23" s="104" t="s">
        <v>64</v>
      </c>
      <c r="C23" s="221">
        <v>34496293</v>
      </c>
      <c r="D23" s="103">
        <v>29625400</v>
      </c>
      <c r="E23" s="103">
        <v>29885599</v>
      </c>
    </row>
    <row r="24" spans="1:5" x14ac:dyDescent="0.2">
      <c r="A24" s="95" t="s">
        <v>314</v>
      </c>
      <c r="B24" s="104" t="s">
        <v>315</v>
      </c>
      <c r="C24" s="221">
        <v>649500</v>
      </c>
      <c r="D24" s="103">
        <v>0</v>
      </c>
      <c r="E24" s="103">
        <v>0</v>
      </c>
    </row>
    <row r="25" spans="1:5" x14ac:dyDescent="0.2">
      <c r="A25" s="92" t="s">
        <v>146</v>
      </c>
      <c r="B25" s="93" t="s">
        <v>147</v>
      </c>
      <c r="C25" s="222">
        <f>C26+C27+C28</f>
        <v>61732345</v>
      </c>
      <c r="D25" s="101">
        <f>D26+D27+D28</f>
        <v>17317684</v>
      </c>
      <c r="E25" s="101">
        <f>E26+E27+E28</f>
        <v>40776500</v>
      </c>
    </row>
    <row r="26" spans="1:5" x14ac:dyDescent="0.2">
      <c r="A26" s="95" t="s">
        <v>175</v>
      </c>
      <c r="B26" s="104" t="s">
        <v>177</v>
      </c>
      <c r="C26" s="250">
        <v>47390356</v>
      </c>
      <c r="D26" s="103">
        <v>5769151</v>
      </c>
      <c r="E26" s="103">
        <v>730000</v>
      </c>
    </row>
    <row r="27" spans="1:5" x14ac:dyDescent="0.2">
      <c r="A27" s="95" t="s">
        <v>176</v>
      </c>
      <c r="B27" s="104" t="s">
        <v>178</v>
      </c>
      <c r="C27" s="221">
        <v>1123779.97</v>
      </c>
      <c r="D27" s="103">
        <v>0</v>
      </c>
      <c r="E27" s="103">
        <v>29646500</v>
      </c>
    </row>
    <row r="28" spans="1:5" x14ac:dyDescent="0.2">
      <c r="A28" s="95" t="s">
        <v>148</v>
      </c>
      <c r="B28" s="104" t="s">
        <v>149</v>
      </c>
      <c r="C28" s="221">
        <v>13218209.029999999</v>
      </c>
      <c r="D28" s="103">
        <v>11548533</v>
      </c>
      <c r="E28" s="103">
        <v>10400000</v>
      </c>
    </row>
    <row r="29" spans="1:5" x14ac:dyDescent="0.2">
      <c r="A29" s="92" t="s">
        <v>141</v>
      </c>
      <c r="B29" s="93" t="s">
        <v>150</v>
      </c>
      <c r="C29" s="101">
        <f>C30</f>
        <v>32456150</v>
      </c>
      <c r="D29" s="101">
        <f>D30</f>
        <v>32484150</v>
      </c>
      <c r="E29" s="101">
        <f>E30</f>
        <v>32484150</v>
      </c>
    </row>
    <row r="30" spans="1:5" x14ac:dyDescent="0.2">
      <c r="A30" s="95" t="s">
        <v>142</v>
      </c>
      <c r="B30" s="102" t="s">
        <v>66</v>
      </c>
      <c r="C30" s="103">
        <v>32456150</v>
      </c>
      <c r="D30" s="103">
        <v>32484150</v>
      </c>
      <c r="E30" s="103">
        <v>32484150</v>
      </c>
    </row>
    <row r="31" spans="1:5" x14ac:dyDescent="0.2">
      <c r="A31" s="92" t="s">
        <v>179</v>
      </c>
      <c r="B31" s="105" t="s">
        <v>181</v>
      </c>
      <c r="C31" s="101">
        <f>C32</f>
        <v>628000</v>
      </c>
      <c r="D31" s="101">
        <f>D32</f>
        <v>600000</v>
      </c>
      <c r="E31" s="101">
        <f>E32</f>
        <v>600000</v>
      </c>
    </row>
    <row r="32" spans="1:5" x14ac:dyDescent="0.2">
      <c r="A32" s="95" t="s">
        <v>180</v>
      </c>
      <c r="B32" s="102" t="s">
        <v>182</v>
      </c>
      <c r="C32" s="103">
        <v>628000</v>
      </c>
      <c r="D32" s="103">
        <v>600000</v>
      </c>
      <c r="E32" s="103">
        <v>600000</v>
      </c>
    </row>
    <row r="33" spans="1:5" x14ac:dyDescent="0.2">
      <c r="A33" s="106"/>
      <c r="B33" s="93" t="s">
        <v>143</v>
      </c>
      <c r="C33" s="222">
        <f>C12+C19+C22+C25+C29+C31</f>
        <v>144478773</v>
      </c>
      <c r="D33" s="251">
        <f>D12+D19+D22+D25+D29++D31</f>
        <v>94300535</v>
      </c>
      <c r="E33" s="101">
        <f>E12+E19+E22+E25+E29+E31</f>
        <v>118019550</v>
      </c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  <row r="38" spans="1:5" x14ac:dyDescent="0.2">
      <c r="A38" s="53"/>
      <c r="B38" s="53"/>
      <c r="C38" s="53"/>
      <c r="D38" s="53"/>
      <c r="E38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7"/>
  <sheetViews>
    <sheetView topLeftCell="K1" workbookViewId="0">
      <selection activeCell="T11" sqref="T11:U1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9.85546875" customWidth="1"/>
    <col min="16" max="16" width="0" hidden="1" customWidth="1"/>
    <col min="17" max="17" width="7.42578125" customWidth="1"/>
    <col min="18" max="18" width="4.140625" customWidth="1"/>
    <col min="19" max="19" width="10.7109375" customWidth="1"/>
    <col min="20" max="20" width="6" customWidth="1"/>
    <col min="21" max="21" width="10.42578125" customWidth="1"/>
    <col min="22" max="22" width="16.28515625" customWidth="1"/>
  </cols>
  <sheetData>
    <row r="1" spans="1:22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1:22" x14ac:dyDescent="0.2">
      <c r="A2" s="268"/>
      <c r="B2" s="268"/>
      <c r="C2" s="529"/>
      <c r="D2" s="529"/>
      <c r="E2" s="529"/>
      <c r="F2" s="529"/>
      <c r="G2" s="268"/>
      <c r="H2" s="529"/>
      <c r="I2" s="529"/>
      <c r="J2" s="529"/>
      <c r="K2" s="529"/>
      <c r="L2" s="268"/>
      <c r="M2" s="268"/>
      <c r="N2" s="268"/>
      <c r="O2" s="529"/>
      <c r="P2" s="529"/>
      <c r="Q2" s="530" t="s">
        <v>382</v>
      </c>
      <c r="R2" s="530"/>
      <c r="S2" s="530"/>
      <c r="T2" s="530"/>
      <c r="U2" s="530"/>
      <c r="V2" s="530"/>
    </row>
    <row r="3" spans="1:22" ht="14.25" customHeight="1" x14ac:dyDescent="0.2">
      <c r="A3" s="268"/>
      <c r="B3" s="268"/>
      <c r="C3" s="529"/>
      <c r="D3" s="529"/>
      <c r="E3" s="529"/>
      <c r="F3" s="529"/>
      <c r="G3" s="268"/>
      <c r="H3" s="529"/>
      <c r="I3" s="529"/>
      <c r="J3" s="529"/>
      <c r="K3" s="529"/>
      <c r="L3" s="268"/>
      <c r="M3" s="268"/>
      <c r="N3" s="268"/>
      <c r="O3" s="529"/>
      <c r="P3" s="529"/>
      <c r="Q3" s="530" t="s">
        <v>155</v>
      </c>
      <c r="R3" s="530"/>
      <c r="S3" s="530"/>
      <c r="T3" s="530"/>
      <c r="U3" s="530"/>
      <c r="V3" s="530"/>
    </row>
    <row r="4" spans="1:22" ht="12" customHeight="1" x14ac:dyDescent="0.2">
      <c r="A4" s="268"/>
      <c r="B4" s="268"/>
      <c r="C4" s="529"/>
      <c r="D4" s="529"/>
      <c r="E4" s="529"/>
      <c r="F4" s="529"/>
      <c r="G4" s="268"/>
      <c r="H4" s="529"/>
      <c r="I4" s="529"/>
      <c r="J4" s="529"/>
      <c r="K4" s="529"/>
      <c r="L4" s="268"/>
      <c r="M4" s="268"/>
      <c r="N4" s="268"/>
      <c r="O4" s="529"/>
      <c r="P4" s="529"/>
      <c r="Q4" s="530" t="s">
        <v>156</v>
      </c>
      <c r="R4" s="530"/>
      <c r="S4" s="530"/>
      <c r="T4" s="530"/>
      <c r="U4" s="530"/>
      <c r="V4" s="530"/>
    </row>
    <row r="5" spans="1:22" ht="13.5" customHeight="1" x14ac:dyDescent="0.2">
      <c r="A5" s="268"/>
      <c r="B5" s="268"/>
      <c r="C5" s="529"/>
      <c r="D5" s="529"/>
      <c r="E5" s="529"/>
      <c r="F5" s="529"/>
      <c r="G5" s="268"/>
      <c r="H5" s="529"/>
      <c r="I5" s="529"/>
      <c r="J5" s="529"/>
      <c r="K5" s="529"/>
      <c r="L5" s="268"/>
      <c r="M5" s="268"/>
      <c r="N5" s="268"/>
      <c r="O5" s="529"/>
      <c r="P5" s="529"/>
      <c r="Q5" s="530" t="s">
        <v>386</v>
      </c>
      <c r="R5" s="530"/>
      <c r="S5" s="530"/>
      <c r="T5" s="530"/>
      <c r="U5" s="530"/>
      <c r="V5" s="530"/>
    </row>
    <row r="6" spans="1:22" ht="13.5" customHeight="1" x14ac:dyDescent="0.2">
      <c r="A6" s="268"/>
      <c r="B6" s="268"/>
      <c r="C6" s="529"/>
      <c r="D6" s="529"/>
      <c r="E6" s="529"/>
      <c r="F6" s="529"/>
      <c r="G6" s="268"/>
      <c r="H6" s="529"/>
      <c r="I6" s="529"/>
      <c r="J6" s="529"/>
      <c r="K6" s="529"/>
      <c r="L6" s="268"/>
      <c r="M6" s="268"/>
      <c r="N6" s="268"/>
      <c r="O6" s="529"/>
      <c r="P6" s="529"/>
      <c r="Q6" s="529"/>
      <c r="R6" s="529"/>
      <c r="S6" s="529"/>
      <c r="T6" s="529"/>
      <c r="U6" s="529"/>
      <c r="V6" s="529"/>
    </row>
    <row r="7" spans="1:22" x14ac:dyDescent="0.2">
      <c r="A7" s="526" t="s">
        <v>335</v>
      </c>
      <c r="B7" s="526"/>
      <c r="C7" s="526"/>
      <c r="D7" s="526"/>
      <c r="E7" s="526"/>
      <c r="F7" s="526"/>
      <c r="G7" s="526"/>
      <c r="H7" s="526"/>
      <c r="I7" s="526"/>
      <c r="J7" s="526"/>
      <c r="K7" s="526"/>
      <c r="L7" s="526"/>
      <c r="M7" s="526"/>
      <c r="N7" s="526"/>
      <c r="O7" s="526"/>
      <c r="P7" s="526"/>
      <c r="Q7" s="526"/>
      <c r="R7" s="526"/>
      <c r="S7" s="526"/>
      <c r="T7" s="526"/>
      <c r="U7" s="526"/>
      <c r="V7" s="526"/>
    </row>
    <row r="8" spans="1:22" ht="16.5" customHeight="1" x14ac:dyDescent="0.2">
      <c r="A8" s="526" t="s">
        <v>336</v>
      </c>
      <c r="B8" s="526"/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  <c r="P8" s="526"/>
      <c r="Q8" s="526"/>
      <c r="R8" s="526"/>
      <c r="S8" s="526"/>
      <c r="T8" s="526"/>
      <c r="U8" s="526"/>
      <c r="V8" s="526"/>
    </row>
    <row r="9" spans="1:22" ht="12.75" customHeight="1" x14ac:dyDescent="0.2">
      <c r="A9" s="526" t="s">
        <v>337</v>
      </c>
      <c r="B9" s="526"/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</row>
    <row r="10" spans="1:22" ht="14.25" customHeight="1" x14ac:dyDescent="0.2">
      <c r="A10" s="107"/>
      <c r="B10" s="527"/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8"/>
      <c r="Q10" s="528"/>
      <c r="R10" s="527"/>
      <c r="S10" s="527"/>
      <c r="T10" s="502"/>
      <c r="U10" s="502"/>
      <c r="V10" s="275"/>
    </row>
    <row r="11" spans="1:22" ht="38.25" x14ac:dyDescent="0.2">
      <c r="A11" s="270"/>
      <c r="B11" s="525" t="s">
        <v>74</v>
      </c>
      <c r="C11" s="525"/>
      <c r="D11" s="525"/>
      <c r="E11" s="525"/>
      <c r="F11" s="525"/>
      <c r="G11" s="525"/>
      <c r="H11" s="525"/>
      <c r="I11" s="525"/>
      <c r="J11" s="525"/>
      <c r="K11" s="525"/>
      <c r="L11" s="269" t="s">
        <v>77</v>
      </c>
      <c r="M11" s="269" t="s">
        <v>78</v>
      </c>
      <c r="N11" s="497" t="s">
        <v>79</v>
      </c>
      <c r="O11" s="497"/>
      <c r="P11" s="497" t="s">
        <v>80</v>
      </c>
      <c r="Q11" s="497"/>
      <c r="R11" s="525">
        <v>2022</v>
      </c>
      <c r="S11" s="525"/>
      <c r="T11" s="525">
        <v>2023</v>
      </c>
      <c r="U11" s="525"/>
      <c r="V11" s="269">
        <v>2024</v>
      </c>
    </row>
    <row r="12" spans="1:22" ht="13.5" customHeight="1" x14ac:dyDescent="0.2">
      <c r="A12" s="270"/>
      <c r="B12" s="269"/>
      <c r="C12" s="525"/>
      <c r="D12" s="525"/>
      <c r="E12" s="525"/>
      <c r="F12" s="525"/>
      <c r="G12" s="269"/>
      <c r="H12" s="449" t="s">
        <v>215</v>
      </c>
      <c r="I12" s="450"/>
      <c r="J12" s="450"/>
      <c r="K12" s="451"/>
      <c r="L12" s="293">
        <v>0</v>
      </c>
      <c r="M12" s="293">
        <v>0</v>
      </c>
      <c r="N12" s="506">
        <v>0</v>
      </c>
      <c r="O12" s="506"/>
      <c r="P12" s="501">
        <v>0</v>
      </c>
      <c r="Q12" s="501"/>
      <c r="R12" s="498">
        <f>R13+R50+R61+R76+R108+R119</f>
        <v>144478773</v>
      </c>
      <c r="S12" s="537"/>
      <c r="T12" s="498">
        <f>T13+T50+T61+T76+T108+T119</f>
        <v>94300535</v>
      </c>
      <c r="U12" s="537"/>
      <c r="V12" s="295">
        <f>V13+V50+V61+V76+V108+V119</f>
        <v>118019550</v>
      </c>
    </row>
    <row r="13" spans="1:22" ht="19.5" customHeight="1" x14ac:dyDescent="0.2">
      <c r="A13" s="502"/>
      <c r="B13" s="505" t="s">
        <v>56</v>
      </c>
      <c r="C13" s="505"/>
      <c r="D13" s="505"/>
      <c r="E13" s="505"/>
      <c r="F13" s="505"/>
      <c r="G13" s="505"/>
      <c r="H13" s="505"/>
      <c r="I13" s="505"/>
      <c r="J13" s="505"/>
      <c r="K13" s="505"/>
      <c r="L13" s="511">
        <v>1</v>
      </c>
      <c r="M13" s="511">
        <v>0</v>
      </c>
      <c r="N13" s="506">
        <v>0</v>
      </c>
      <c r="O13" s="506"/>
      <c r="P13" s="501">
        <v>0</v>
      </c>
      <c r="Q13" s="501"/>
      <c r="R13" s="461">
        <f>R15+R20+R24+R34+R38+R44</f>
        <v>12893985</v>
      </c>
      <c r="S13" s="461"/>
      <c r="T13" s="461">
        <f>T15+T20+T24+T34+T38+T44</f>
        <v>12650801</v>
      </c>
      <c r="U13" s="461"/>
      <c r="V13" s="461">
        <f>V15+V20+V24+V34+V38+V44</f>
        <v>12650801</v>
      </c>
    </row>
    <row r="14" spans="1:22" ht="12.75" hidden="1" customHeight="1" x14ac:dyDescent="0.2">
      <c r="A14" s="502"/>
      <c r="B14" s="505"/>
      <c r="C14" s="505"/>
      <c r="D14" s="505"/>
      <c r="E14" s="505"/>
      <c r="F14" s="505"/>
      <c r="G14" s="505"/>
      <c r="H14" s="505"/>
      <c r="I14" s="505"/>
      <c r="J14" s="505"/>
      <c r="K14" s="505"/>
      <c r="L14" s="511"/>
      <c r="M14" s="511"/>
      <c r="N14" s="506"/>
      <c r="O14" s="506"/>
      <c r="P14" s="501"/>
      <c r="Q14" s="501"/>
      <c r="R14" s="461"/>
      <c r="S14" s="461"/>
      <c r="T14" s="461"/>
      <c r="U14" s="461"/>
      <c r="V14" s="461"/>
    </row>
    <row r="15" spans="1:22" ht="26.25" customHeight="1" x14ac:dyDescent="0.2">
      <c r="A15" s="270"/>
      <c r="B15" s="262"/>
      <c r="C15" s="503" t="s">
        <v>57</v>
      </c>
      <c r="D15" s="503"/>
      <c r="E15" s="503"/>
      <c r="F15" s="503"/>
      <c r="G15" s="503"/>
      <c r="H15" s="503"/>
      <c r="I15" s="503"/>
      <c r="J15" s="503"/>
      <c r="K15" s="503"/>
      <c r="L15" s="108">
        <v>1</v>
      </c>
      <c r="M15" s="108">
        <v>2</v>
      </c>
      <c r="N15" s="504">
        <v>0</v>
      </c>
      <c r="O15" s="504"/>
      <c r="P15" s="496">
        <v>0</v>
      </c>
      <c r="Q15" s="496"/>
      <c r="R15" s="495">
        <f>R16</f>
        <v>1200000</v>
      </c>
      <c r="S15" s="495"/>
      <c r="T15" s="495">
        <f>T16</f>
        <v>1200000</v>
      </c>
      <c r="U15" s="495"/>
      <c r="V15" s="258">
        <f>V16</f>
        <v>1200000</v>
      </c>
    </row>
    <row r="16" spans="1:22" ht="44.25" customHeight="1" x14ac:dyDescent="0.2">
      <c r="A16" s="270"/>
      <c r="B16" s="262"/>
      <c r="C16" s="497"/>
      <c r="D16" s="497"/>
      <c r="E16" s="492" t="s">
        <v>245</v>
      </c>
      <c r="F16" s="492"/>
      <c r="G16" s="492"/>
      <c r="H16" s="492"/>
      <c r="I16" s="492"/>
      <c r="J16" s="492"/>
      <c r="K16" s="492"/>
      <c r="L16" s="273">
        <v>1</v>
      </c>
      <c r="M16" s="273">
        <v>2</v>
      </c>
      <c r="N16" s="479">
        <v>6400000000</v>
      </c>
      <c r="O16" s="479"/>
      <c r="P16" s="445">
        <v>0</v>
      </c>
      <c r="Q16" s="445"/>
      <c r="R16" s="444">
        <f>R17</f>
        <v>1200000</v>
      </c>
      <c r="S16" s="444"/>
      <c r="T16" s="444">
        <f>T17</f>
        <v>1200000</v>
      </c>
      <c r="U16" s="444"/>
      <c r="V16" s="257">
        <f>V17</f>
        <v>1200000</v>
      </c>
    </row>
    <row r="17" spans="1:22" ht="19.5" customHeight="1" x14ac:dyDescent="0.2">
      <c r="A17" s="270"/>
      <c r="B17" s="262"/>
      <c r="C17" s="497"/>
      <c r="D17" s="497"/>
      <c r="E17" s="462"/>
      <c r="F17" s="462"/>
      <c r="G17" s="492" t="s">
        <v>185</v>
      </c>
      <c r="H17" s="492"/>
      <c r="I17" s="492"/>
      <c r="J17" s="492"/>
      <c r="K17" s="492"/>
      <c r="L17" s="273">
        <v>1</v>
      </c>
      <c r="M17" s="273">
        <v>2</v>
      </c>
      <c r="N17" s="479">
        <v>6410000000</v>
      </c>
      <c r="O17" s="479"/>
      <c r="P17" s="445">
        <v>0</v>
      </c>
      <c r="Q17" s="445"/>
      <c r="R17" s="444">
        <f>R18</f>
        <v>1200000</v>
      </c>
      <c r="S17" s="444"/>
      <c r="T17" s="444">
        <f>T18</f>
        <v>1200000</v>
      </c>
      <c r="U17" s="444"/>
      <c r="V17" s="257">
        <f>V18</f>
        <v>1200000</v>
      </c>
    </row>
    <row r="18" spans="1:22" ht="18" customHeight="1" x14ac:dyDescent="0.2">
      <c r="A18" s="270"/>
      <c r="B18" s="262"/>
      <c r="C18" s="497"/>
      <c r="D18" s="497"/>
      <c r="E18" s="462"/>
      <c r="F18" s="462"/>
      <c r="G18" s="266"/>
      <c r="H18" s="492" t="s">
        <v>88</v>
      </c>
      <c r="I18" s="492"/>
      <c r="J18" s="492"/>
      <c r="K18" s="492"/>
      <c r="L18" s="273">
        <v>1</v>
      </c>
      <c r="M18" s="273">
        <v>2</v>
      </c>
      <c r="N18" s="479">
        <v>6410010010</v>
      </c>
      <c r="O18" s="479"/>
      <c r="P18" s="445">
        <v>0</v>
      </c>
      <c r="Q18" s="445"/>
      <c r="R18" s="444">
        <f>R19</f>
        <v>1200000</v>
      </c>
      <c r="S18" s="444"/>
      <c r="T18" s="444">
        <f>T19</f>
        <v>1200000</v>
      </c>
      <c r="U18" s="444"/>
      <c r="V18" s="257">
        <f>V19</f>
        <v>1200000</v>
      </c>
    </row>
    <row r="19" spans="1:22" ht="27" customHeight="1" x14ac:dyDescent="0.2">
      <c r="A19" s="270"/>
      <c r="B19" s="262"/>
      <c r="C19" s="262"/>
      <c r="D19" s="262"/>
      <c r="E19" s="266"/>
      <c r="F19" s="266"/>
      <c r="G19" s="266"/>
      <c r="H19" s="259"/>
      <c r="I19" s="259"/>
      <c r="J19" s="259"/>
      <c r="K19" s="259" t="s">
        <v>89</v>
      </c>
      <c r="L19" s="273">
        <v>1</v>
      </c>
      <c r="M19" s="273">
        <v>2</v>
      </c>
      <c r="N19" s="479">
        <v>6410010010</v>
      </c>
      <c r="O19" s="479"/>
      <c r="P19" s="264">
        <v>120</v>
      </c>
      <c r="Q19" s="264">
        <v>120</v>
      </c>
      <c r="R19" s="444">
        <v>1200000</v>
      </c>
      <c r="S19" s="444"/>
      <c r="T19" s="444">
        <v>1200000</v>
      </c>
      <c r="U19" s="444"/>
      <c r="V19" s="257">
        <v>1200000</v>
      </c>
    </row>
    <row r="20" spans="1:22" ht="42" customHeight="1" x14ac:dyDescent="0.2">
      <c r="A20" s="270"/>
      <c r="B20" s="262"/>
      <c r="C20" s="262"/>
      <c r="D20" s="262"/>
      <c r="E20" s="266"/>
      <c r="F20" s="266"/>
      <c r="G20" s="266"/>
      <c r="H20" s="259"/>
      <c r="I20" s="259"/>
      <c r="J20" s="259"/>
      <c r="K20" s="261" t="s">
        <v>168</v>
      </c>
      <c r="L20" s="108">
        <v>1</v>
      </c>
      <c r="M20" s="108">
        <v>3</v>
      </c>
      <c r="N20" s="504">
        <v>0</v>
      </c>
      <c r="O20" s="539"/>
      <c r="P20" s="263"/>
      <c r="Q20" s="263">
        <v>0</v>
      </c>
      <c r="R20" s="495">
        <f>R21</f>
        <v>100000</v>
      </c>
      <c r="S20" s="539"/>
      <c r="T20" s="495">
        <f>T21</f>
        <v>100000</v>
      </c>
      <c r="U20" s="539"/>
      <c r="V20" s="258">
        <f>V21</f>
        <v>100000</v>
      </c>
    </row>
    <row r="21" spans="1:22" ht="18" customHeight="1" x14ac:dyDescent="0.2">
      <c r="A21" s="270"/>
      <c r="B21" s="262"/>
      <c r="C21" s="262"/>
      <c r="D21" s="262"/>
      <c r="E21" s="266"/>
      <c r="F21" s="266"/>
      <c r="G21" s="266"/>
      <c r="H21" s="259"/>
      <c r="I21" s="259"/>
      <c r="J21" s="259"/>
      <c r="K21" s="259" t="s">
        <v>183</v>
      </c>
      <c r="L21" s="273">
        <v>1</v>
      </c>
      <c r="M21" s="273">
        <v>3</v>
      </c>
      <c r="N21" s="479">
        <v>7700000000</v>
      </c>
      <c r="O21" s="538"/>
      <c r="P21" s="264"/>
      <c r="Q21" s="264">
        <v>0</v>
      </c>
      <c r="R21" s="444">
        <f>R22</f>
        <v>100000</v>
      </c>
      <c r="S21" s="538"/>
      <c r="T21" s="444">
        <f>T22</f>
        <v>100000</v>
      </c>
      <c r="U21" s="538"/>
      <c r="V21" s="257">
        <f>V22</f>
        <v>100000</v>
      </c>
    </row>
    <row r="22" spans="1:22" ht="27" customHeight="1" x14ac:dyDescent="0.2">
      <c r="A22" s="270"/>
      <c r="B22" s="262"/>
      <c r="C22" s="262"/>
      <c r="D22" s="262"/>
      <c r="E22" s="266"/>
      <c r="F22" s="266"/>
      <c r="G22" s="266"/>
      <c r="H22" s="259"/>
      <c r="I22" s="259"/>
      <c r="J22" s="259"/>
      <c r="K22" s="259" t="s">
        <v>184</v>
      </c>
      <c r="L22" s="273">
        <v>1</v>
      </c>
      <c r="M22" s="273">
        <v>3</v>
      </c>
      <c r="N22" s="479">
        <v>7700010030</v>
      </c>
      <c r="O22" s="538"/>
      <c r="P22" s="264"/>
      <c r="Q22" s="264">
        <v>0</v>
      </c>
      <c r="R22" s="444">
        <f>R23</f>
        <v>100000</v>
      </c>
      <c r="S22" s="538"/>
      <c r="T22" s="444">
        <f>T23</f>
        <v>100000</v>
      </c>
      <c r="U22" s="538"/>
      <c r="V22" s="257">
        <f>V23</f>
        <v>100000</v>
      </c>
    </row>
    <row r="23" spans="1:22" ht="30.75" customHeight="1" x14ac:dyDescent="0.2">
      <c r="A23" s="270"/>
      <c r="B23" s="262"/>
      <c r="C23" s="262"/>
      <c r="D23" s="262"/>
      <c r="E23" s="266"/>
      <c r="F23" s="266"/>
      <c r="G23" s="266"/>
      <c r="H23" s="259"/>
      <c r="I23" s="259"/>
      <c r="J23" s="259"/>
      <c r="K23" s="259" t="s">
        <v>91</v>
      </c>
      <c r="L23" s="273">
        <v>1</v>
      </c>
      <c r="M23" s="273">
        <v>3</v>
      </c>
      <c r="N23" s="479">
        <v>7700010030</v>
      </c>
      <c r="O23" s="538"/>
      <c r="P23" s="264"/>
      <c r="Q23" s="264">
        <v>240</v>
      </c>
      <c r="R23" s="444">
        <v>100000</v>
      </c>
      <c r="S23" s="538"/>
      <c r="T23" s="444">
        <v>100000</v>
      </c>
      <c r="U23" s="538"/>
      <c r="V23" s="257">
        <v>100000</v>
      </c>
    </row>
    <row r="24" spans="1:22" ht="44.25" customHeight="1" x14ac:dyDescent="0.2">
      <c r="A24" s="270"/>
      <c r="B24" s="262"/>
      <c r="C24" s="503" t="s">
        <v>60</v>
      </c>
      <c r="D24" s="503"/>
      <c r="E24" s="503"/>
      <c r="F24" s="503"/>
      <c r="G24" s="503"/>
      <c r="H24" s="503"/>
      <c r="I24" s="503"/>
      <c r="J24" s="503"/>
      <c r="K24" s="503"/>
      <c r="L24" s="108">
        <v>1</v>
      </c>
      <c r="M24" s="108">
        <v>4</v>
      </c>
      <c r="N24" s="504">
        <v>0</v>
      </c>
      <c r="O24" s="504"/>
      <c r="P24" s="496">
        <v>0</v>
      </c>
      <c r="Q24" s="496"/>
      <c r="R24" s="495">
        <f>R25</f>
        <v>10239084</v>
      </c>
      <c r="S24" s="495"/>
      <c r="T24" s="495">
        <f>T25</f>
        <v>9995900</v>
      </c>
      <c r="U24" s="495"/>
      <c r="V24" s="258">
        <f>V25</f>
        <v>9995900</v>
      </c>
    </row>
    <row r="25" spans="1:22" ht="42" customHeight="1" x14ac:dyDescent="0.2">
      <c r="A25" s="270"/>
      <c r="B25" s="262"/>
      <c r="C25" s="497"/>
      <c r="D25" s="497"/>
      <c r="E25" s="492" t="s">
        <v>283</v>
      </c>
      <c r="F25" s="492"/>
      <c r="G25" s="492"/>
      <c r="H25" s="492"/>
      <c r="I25" s="492"/>
      <c r="J25" s="492"/>
      <c r="K25" s="492"/>
      <c r="L25" s="273">
        <v>1</v>
      </c>
      <c r="M25" s="273">
        <v>4</v>
      </c>
      <c r="N25" s="479">
        <v>6400000000</v>
      </c>
      <c r="O25" s="479"/>
      <c r="P25" s="445">
        <v>0</v>
      </c>
      <c r="Q25" s="445"/>
      <c r="R25" s="444">
        <f>R26</f>
        <v>10239084</v>
      </c>
      <c r="S25" s="444"/>
      <c r="T25" s="444">
        <f>T26</f>
        <v>9995900</v>
      </c>
      <c r="U25" s="444"/>
      <c r="V25" s="257">
        <f>V26</f>
        <v>9995900</v>
      </c>
    </row>
    <row r="26" spans="1:22" ht="15.75" customHeight="1" x14ac:dyDescent="0.2">
      <c r="A26" s="270"/>
      <c r="B26" s="262"/>
      <c r="C26" s="497"/>
      <c r="D26" s="497"/>
      <c r="E26" s="462"/>
      <c r="F26" s="462"/>
      <c r="G26" s="492" t="s">
        <v>207</v>
      </c>
      <c r="H26" s="492"/>
      <c r="I26" s="492"/>
      <c r="J26" s="492"/>
      <c r="K26" s="492"/>
      <c r="L26" s="273">
        <v>1</v>
      </c>
      <c r="M26" s="273">
        <v>4</v>
      </c>
      <c r="N26" s="479">
        <v>6410000000</v>
      </c>
      <c r="O26" s="479"/>
      <c r="P26" s="445">
        <v>0</v>
      </c>
      <c r="Q26" s="445"/>
      <c r="R26" s="444">
        <f>R27</f>
        <v>10239084</v>
      </c>
      <c r="S26" s="444"/>
      <c r="T26" s="444">
        <f>T27</f>
        <v>9995900</v>
      </c>
      <c r="U26" s="444"/>
      <c r="V26" s="257">
        <f>V27</f>
        <v>9995900</v>
      </c>
    </row>
    <row r="27" spans="1:22" ht="18.75" customHeight="1" x14ac:dyDescent="0.2">
      <c r="A27" s="270"/>
      <c r="B27" s="262"/>
      <c r="C27" s="497"/>
      <c r="D27" s="497"/>
      <c r="E27" s="462"/>
      <c r="F27" s="462"/>
      <c r="G27" s="492" t="s">
        <v>90</v>
      </c>
      <c r="H27" s="492"/>
      <c r="I27" s="492"/>
      <c r="J27" s="492"/>
      <c r="K27" s="492"/>
      <c r="L27" s="273">
        <v>1</v>
      </c>
      <c r="M27" s="273">
        <v>4</v>
      </c>
      <c r="N27" s="479">
        <v>6410010020</v>
      </c>
      <c r="O27" s="479"/>
      <c r="P27" s="445">
        <v>0</v>
      </c>
      <c r="Q27" s="445"/>
      <c r="R27" s="444">
        <f>R33+R32+R29+R28</f>
        <v>10239084</v>
      </c>
      <c r="S27" s="444"/>
      <c r="T27" s="444">
        <f>T28+T29+T33+T32</f>
        <v>9995900</v>
      </c>
      <c r="U27" s="444"/>
      <c r="V27" s="257">
        <f>V28+V29+V32+V33</f>
        <v>9995900</v>
      </c>
    </row>
    <row r="28" spans="1:22" ht="15" customHeight="1" x14ac:dyDescent="0.2">
      <c r="A28" s="270"/>
      <c r="B28" s="262"/>
      <c r="C28" s="497"/>
      <c r="D28" s="497"/>
      <c r="E28" s="462"/>
      <c r="F28" s="462"/>
      <c r="G28" s="462"/>
      <c r="H28" s="462"/>
      <c r="I28" s="492" t="s">
        <v>89</v>
      </c>
      <c r="J28" s="492"/>
      <c r="K28" s="492"/>
      <c r="L28" s="273">
        <v>1</v>
      </c>
      <c r="M28" s="273">
        <v>4</v>
      </c>
      <c r="N28" s="479">
        <v>6410010020</v>
      </c>
      <c r="O28" s="479"/>
      <c r="P28" s="445">
        <v>120</v>
      </c>
      <c r="Q28" s="445"/>
      <c r="R28" s="444">
        <v>6884000</v>
      </c>
      <c r="S28" s="444"/>
      <c r="T28" s="444">
        <v>6884000</v>
      </c>
      <c r="U28" s="444"/>
      <c r="V28" s="257">
        <v>6884000</v>
      </c>
    </row>
    <row r="29" spans="1:22" ht="31.5" customHeight="1" x14ac:dyDescent="0.2">
      <c r="A29" s="502"/>
      <c r="B29" s="497"/>
      <c r="C29" s="497"/>
      <c r="D29" s="497"/>
      <c r="E29" s="462"/>
      <c r="F29" s="462"/>
      <c r="G29" s="462"/>
      <c r="H29" s="462"/>
      <c r="I29" s="519" t="s">
        <v>91</v>
      </c>
      <c r="J29" s="520"/>
      <c r="K29" s="521"/>
      <c r="L29" s="516">
        <v>1</v>
      </c>
      <c r="M29" s="516">
        <v>4</v>
      </c>
      <c r="N29" s="540">
        <v>6410010020</v>
      </c>
      <c r="O29" s="541"/>
      <c r="P29" s="544">
        <v>240</v>
      </c>
      <c r="Q29" s="545"/>
      <c r="R29" s="456">
        <v>3213461.93</v>
      </c>
      <c r="S29" s="457"/>
      <c r="T29" s="456">
        <v>3000000</v>
      </c>
      <c r="U29" s="457"/>
      <c r="V29" s="548">
        <v>3000000</v>
      </c>
    </row>
    <row r="30" spans="1:22" ht="30" hidden="1" customHeight="1" x14ac:dyDescent="0.2">
      <c r="A30" s="502"/>
      <c r="B30" s="497"/>
      <c r="C30" s="497"/>
      <c r="D30" s="497"/>
      <c r="E30" s="462"/>
      <c r="F30" s="462"/>
      <c r="G30" s="462"/>
      <c r="H30" s="462"/>
      <c r="I30" s="522"/>
      <c r="J30" s="523"/>
      <c r="K30" s="524"/>
      <c r="L30" s="517"/>
      <c r="M30" s="517"/>
      <c r="N30" s="542"/>
      <c r="O30" s="543"/>
      <c r="P30" s="546"/>
      <c r="Q30" s="547"/>
      <c r="R30" s="458"/>
      <c r="S30" s="459"/>
      <c r="T30" s="458"/>
      <c r="U30" s="459"/>
      <c r="V30" s="549"/>
    </row>
    <row r="31" spans="1:22" ht="4.5" hidden="1" customHeight="1" x14ac:dyDescent="0.2">
      <c r="A31" s="270"/>
      <c r="B31" s="262"/>
      <c r="C31" s="497"/>
      <c r="D31" s="497"/>
      <c r="E31" s="462"/>
      <c r="F31" s="462"/>
      <c r="G31" s="462"/>
      <c r="H31" s="462"/>
      <c r="I31" s="492" t="s">
        <v>47</v>
      </c>
      <c r="J31" s="492"/>
      <c r="K31" s="492"/>
      <c r="L31" s="273">
        <v>1</v>
      </c>
      <c r="M31" s="273">
        <v>4</v>
      </c>
      <c r="N31" s="479">
        <v>6410010020</v>
      </c>
      <c r="O31" s="479"/>
      <c r="P31" s="445">
        <v>540</v>
      </c>
      <c r="Q31" s="445"/>
      <c r="R31" s="444">
        <v>70500</v>
      </c>
      <c r="S31" s="444"/>
      <c r="T31" s="444">
        <v>70500</v>
      </c>
      <c r="U31" s="444"/>
      <c r="V31" s="257">
        <v>70500</v>
      </c>
    </row>
    <row r="32" spans="1:22" ht="18" customHeight="1" x14ac:dyDescent="0.2">
      <c r="A32" s="289"/>
      <c r="B32" s="286"/>
      <c r="C32" s="286"/>
      <c r="D32" s="286"/>
      <c r="E32" s="285"/>
      <c r="F32" s="285"/>
      <c r="G32" s="285"/>
      <c r="H32" s="285"/>
      <c r="I32" s="288"/>
      <c r="J32" s="288"/>
      <c r="K32" s="288" t="s">
        <v>47</v>
      </c>
      <c r="L32" s="287">
        <v>1</v>
      </c>
      <c r="M32" s="287">
        <v>4</v>
      </c>
      <c r="N32" s="441">
        <v>6410010020</v>
      </c>
      <c r="O32" s="486"/>
      <c r="P32" s="284"/>
      <c r="Q32" s="284">
        <v>540</v>
      </c>
      <c r="R32" s="443">
        <v>88384</v>
      </c>
      <c r="S32" s="476"/>
      <c r="T32" s="443">
        <v>70200</v>
      </c>
      <c r="U32" s="476"/>
      <c r="V32" s="283">
        <v>70200</v>
      </c>
    </row>
    <row r="33" spans="1:22" ht="23.25" customHeight="1" x14ac:dyDescent="0.2">
      <c r="A33" s="270"/>
      <c r="B33" s="262"/>
      <c r="C33" s="497"/>
      <c r="D33" s="497"/>
      <c r="E33" s="462"/>
      <c r="F33" s="462"/>
      <c r="G33" s="462"/>
      <c r="H33" s="462"/>
      <c r="I33" s="492" t="s">
        <v>151</v>
      </c>
      <c r="J33" s="492"/>
      <c r="K33" s="492"/>
      <c r="L33" s="273">
        <v>1</v>
      </c>
      <c r="M33" s="273">
        <v>4</v>
      </c>
      <c r="N33" s="479">
        <v>6410010020</v>
      </c>
      <c r="O33" s="479"/>
      <c r="P33" s="445">
        <v>850</v>
      </c>
      <c r="Q33" s="445"/>
      <c r="R33" s="444">
        <v>53238.07</v>
      </c>
      <c r="S33" s="444"/>
      <c r="T33" s="444">
        <v>41700</v>
      </c>
      <c r="U33" s="444"/>
      <c r="V33" s="257">
        <v>41700</v>
      </c>
    </row>
    <row r="34" spans="1:22" ht="15.75" customHeight="1" x14ac:dyDescent="0.2">
      <c r="A34" s="270"/>
      <c r="B34" s="552" t="s">
        <v>186</v>
      </c>
      <c r="C34" s="552"/>
      <c r="D34" s="552"/>
      <c r="E34" s="552"/>
      <c r="F34" s="552"/>
      <c r="G34" s="552"/>
      <c r="H34" s="552"/>
      <c r="I34" s="552"/>
      <c r="J34" s="552"/>
      <c r="K34" s="552"/>
      <c r="L34" s="279">
        <v>1</v>
      </c>
      <c r="M34" s="279">
        <v>6</v>
      </c>
      <c r="N34" s="551">
        <v>0</v>
      </c>
      <c r="O34" s="551"/>
      <c r="P34" s="550">
        <v>0</v>
      </c>
      <c r="Q34" s="550"/>
      <c r="R34" s="495">
        <f>R35</f>
        <v>630000</v>
      </c>
      <c r="S34" s="495"/>
      <c r="T34" s="495">
        <f>T35</f>
        <v>630000</v>
      </c>
      <c r="U34" s="495"/>
      <c r="V34" s="258">
        <f>V35</f>
        <v>630000</v>
      </c>
    </row>
    <row r="35" spans="1:22" ht="21.75" customHeight="1" x14ac:dyDescent="0.2">
      <c r="A35" s="270"/>
      <c r="B35" s="505"/>
      <c r="C35" s="505"/>
      <c r="D35" s="507" t="s">
        <v>183</v>
      </c>
      <c r="E35" s="507"/>
      <c r="F35" s="507"/>
      <c r="G35" s="507"/>
      <c r="H35" s="507"/>
      <c r="I35" s="507"/>
      <c r="J35" s="507"/>
      <c r="K35" s="507"/>
      <c r="L35" s="280">
        <v>1</v>
      </c>
      <c r="M35" s="280">
        <v>6</v>
      </c>
      <c r="N35" s="510">
        <v>7700000000</v>
      </c>
      <c r="O35" s="510"/>
      <c r="P35" s="509">
        <v>0</v>
      </c>
      <c r="Q35" s="509"/>
      <c r="R35" s="444">
        <f>R36</f>
        <v>630000</v>
      </c>
      <c r="S35" s="444"/>
      <c r="T35" s="444">
        <f>T36</f>
        <v>630000</v>
      </c>
      <c r="U35" s="444"/>
      <c r="V35" s="257">
        <f>V36</f>
        <v>630000</v>
      </c>
    </row>
    <row r="36" spans="1:22" ht="17.25" customHeight="1" x14ac:dyDescent="0.2">
      <c r="A36" s="270"/>
      <c r="B36" s="505"/>
      <c r="C36" s="505"/>
      <c r="D36" s="505"/>
      <c r="E36" s="505"/>
      <c r="F36" s="508" t="s">
        <v>187</v>
      </c>
      <c r="G36" s="508"/>
      <c r="H36" s="508"/>
      <c r="I36" s="508"/>
      <c r="J36" s="508"/>
      <c r="K36" s="508"/>
      <c r="L36" s="280">
        <v>1</v>
      </c>
      <c r="M36" s="280">
        <v>6</v>
      </c>
      <c r="N36" s="510">
        <v>7700010080</v>
      </c>
      <c r="O36" s="510"/>
      <c r="P36" s="509">
        <v>0</v>
      </c>
      <c r="Q36" s="509"/>
      <c r="R36" s="444">
        <f>R37</f>
        <v>630000</v>
      </c>
      <c r="S36" s="444"/>
      <c r="T36" s="444">
        <f>T37</f>
        <v>630000</v>
      </c>
      <c r="U36" s="444"/>
      <c r="V36" s="257">
        <f>V37</f>
        <v>630000</v>
      </c>
    </row>
    <row r="37" spans="1:22" ht="15.75" customHeight="1" x14ac:dyDescent="0.2">
      <c r="A37" s="270"/>
      <c r="B37" s="505"/>
      <c r="C37" s="505"/>
      <c r="D37" s="505"/>
      <c r="E37" s="505"/>
      <c r="F37" s="505"/>
      <c r="G37" s="505"/>
      <c r="H37" s="559" t="s">
        <v>89</v>
      </c>
      <c r="I37" s="559"/>
      <c r="J37" s="559"/>
      <c r="K37" s="559"/>
      <c r="L37" s="280">
        <v>1</v>
      </c>
      <c r="M37" s="280">
        <v>6</v>
      </c>
      <c r="N37" s="510">
        <v>7700010080</v>
      </c>
      <c r="O37" s="510"/>
      <c r="P37" s="509">
        <v>120</v>
      </c>
      <c r="Q37" s="509"/>
      <c r="R37" s="444">
        <v>630000</v>
      </c>
      <c r="S37" s="444"/>
      <c r="T37" s="444">
        <v>630000</v>
      </c>
      <c r="U37" s="444"/>
      <c r="V37" s="257">
        <v>630000</v>
      </c>
    </row>
    <row r="38" spans="1:22" ht="13.5" customHeight="1" x14ac:dyDescent="0.2">
      <c r="A38" s="467"/>
      <c r="B38" s="463"/>
      <c r="C38" s="464"/>
      <c r="D38" s="463"/>
      <c r="E38" s="464"/>
      <c r="F38" s="463"/>
      <c r="G38" s="464"/>
      <c r="H38" s="470" t="s">
        <v>172</v>
      </c>
      <c r="I38" s="471"/>
      <c r="J38" s="471"/>
      <c r="K38" s="472"/>
      <c r="L38" s="468">
        <v>1</v>
      </c>
      <c r="M38" s="468">
        <v>11</v>
      </c>
      <c r="N38" s="555">
        <v>0</v>
      </c>
      <c r="O38" s="556"/>
      <c r="P38" s="570">
        <v>0</v>
      </c>
      <c r="Q38" s="571"/>
      <c r="R38" s="564">
        <v>100000</v>
      </c>
      <c r="S38" s="565"/>
      <c r="T38" s="564">
        <v>100000</v>
      </c>
      <c r="U38" s="565"/>
      <c r="V38" s="553">
        <v>100000</v>
      </c>
    </row>
    <row r="39" spans="1:22" ht="6.75" customHeight="1" x14ac:dyDescent="0.2">
      <c r="A39" s="467"/>
      <c r="B39" s="465"/>
      <c r="C39" s="466"/>
      <c r="D39" s="465"/>
      <c r="E39" s="466"/>
      <c r="F39" s="465"/>
      <c r="G39" s="466"/>
      <c r="H39" s="473"/>
      <c r="I39" s="474"/>
      <c r="J39" s="474"/>
      <c r="K39" s="475"/>
      <c r="L39" s="469"/>
      <c r="M39" s="469"/>
      <c r="N39" s="557"/>
      <c r="O39" s="558"/>
      <c r="P39" s="572"/>
      <c r="Q39" s="573"/>
      <c r="R39" s="566"/>
      <c r="S39" s="567"/>
      <c r="T39" s="566"/>
      <c r="U39" s="567"/>
      <c r="V39" s="554"/>
    </row>
    <row r="40" spans="1:22" ht="14.25" customHeight="1" x14ac:dyDescent="0.2">
      <c r="A40" s="270"/>
      <c r="B40" s="449"/>
      <c r="C40" s="451"/>
      <c r="D40" s="449"/>
      <c r="E40" s="451"/>
      <c r="F40" s="449"/>
      <c r="G40" s="451"/>
      <c r="H40" s="449"/>
      <c r="I40" s="450"/>
      <c r="J40" s="451"/>
      <c r="K40" s="265" t="s">
        <v>183</v>
      </c>
      <c r="L40" s="280">
        <v>1</v>
      </c>
      <c r="M40" s="280">
        <v>11</v>
      </c>
      <c r="N40" s="477">
        <v>7700000000</v>
      </c>
      <c r="O40" s="478"/>
      <c r="P40" s="568">
        <v>0</v>
      </c>
      <c r="Q40" s="569"/>
      <c r="R40" s="443">
        <v>100000</v>
      </c>
      <c r="S40" s="476"/>
      <c r="T40" s="443">
        <v>100000</v>
      </c>
      <c r="U40" s="476"/>
      <c r="V40" s="257">
        <v>100000</v>
      </c>
    </row>
    <row r="41" spans="1:22" ht="14.25" customHeight="1" x14ac:dyDescent="0.2">
      <c r="A41" s="467"/>
      <c r="B41" s="463"/>
      <c r="C41" s="464"/>
      <c r="D41" s="463"/>
      <c r="E41" s="464"/>
      <c r="F41" s="463"/>
      <c r="G41" s="464"/>
      <c r="H41" s="463"/>
      <c r="I41" s="512"/>
      <c r="J41" s="464"/>
      <c r="K41" s="514" t="s">
        <v>204</v>
      </c>
      <c r="L41" s="454">
        <v>1</v>
      </c>
      <c r="M41" s="454">
        <v>11</v>
      </c>
      <c r="N41" s="560">
        <v>7700000040</v>
      </c>
      <c r="O41" s="561"/>
      <c r="P41" s="574">
        <v>0</v>
      </c>
      <c r="Q41" s="575"/>
      <c r="R41" s="456">
        <v>100000</v>
      </c>
      <c r="S41" s="457"/>
      <c r="T41" s="456">
        <v>100000</v>
      </c>
      <c r="U41" s="457"/>
      <c r="V41" s="548">
        <v>100000</v>
      </c>
    </row>
    <row r="42" spans="1:22" ht="14.25" customHeight="1" x14ac:dyDescent="0.2">
      <c r="A42" s="467"/>
      <c r="B42" s="465"/>
      <c r="C42" s="466"/>
      <c r="D42" s="465"/>
      <c r="E42" s="466"/>
      <c r="F42" s="465"/>
      <c r="G42" s="466"/>
      <c r="H42" s="465"/>
      <c r="I42" s="513"/>
      <c r="J42" s="466"/>
      <c r="K42" s="515"/>
      <c r="L42" s="455"/>
      <c r="M42" s="455"/>
      <c r="N42" s="562"/>
      <c r="O42" s="563"/>
      <c r="P42" s="576"/>
      <c r="Q42" s="577"/>
      <c r="R42" s="458"/>
      <c r="S42" s="459"/>
      <c r="T42" s="458"/>
      <c r="U42" s="459"/>
      <c r="V42" s="549"/>
    </row>
    <row r="43" spans="1:22" ht="19.5" customHeight="1" x14ac:dyDescent="0.2">
      <c r="A43" s="270"/>
      <c r="B43" s="272"/>
      <c r="C43" s="272"/>
      <c r="D43" s="272"/>
      <c r="E43" s="272"/>
      <c r="F43" s="272"/>
      <c r="G43" s="272"/>
      <c r="H43" s="272"/>
      <c r="I43" s="272"/>
      <c r="J43" s="272"/>
      <c r="K43" s="265" t="s">
        <v>188</v>
      </c>
      <c r="L43" s="280">
        <v>1</v>
      </c>
      <c r="M43" s="280">
        <v>11</v>
      </c>
      <c r="N43" s="477">
        <v>7700000040</v>
      </c>
      <c r="O43" s="478"/>
      <c r="P43" s="274"/>
      <c r="Q43" s="274">
        <v>870</v>
      </c>
      <c r="R43" s="443">
        <v>100000</v>
      </c>
      <c r="S43" s="476"/>
      <c r="T43" s="443">
        <v>100000</v>
      </c>
      <c r="U43" s="476"/>
      <c r="V43" s="257">
        <v>100000</v>
      </c>
    </row>
    <row r="44" spans="1:22" ht="18.75" customHeight="1" x14ac:dyDescent="0.2">
      <c r="A44" s="270"/>
      <c r="B44" s="272"/>
      <c r="C44" s="272"/>
      <c r="D44" s="272"/>
      <c r="E44" s="272"/>
      <c r="F44" s="272"/>
      <c r="G44" s="272"/>
      <c r="H44" s="272"/>
      <c r="I44" s="272"/>
      <c r="J44" s="272"/>
      <c r="K44" s="277" t="s">
        <v>174</v>
      </c>
      <c r="L44" s="279">
        <v>1</v>
      </c>
      <c r="M44" s="279">
        <v>13</v>
      </c>
      <c r="N44" s="482">
        <v>0</v>
      </c>
      <c r="O44" s="483"/>
      <c r="P44" s="278"/>
      <c r="Q44" s="278">
        <v>0</v>
      </c>
      <c r="R44" s="480">
        <f>R45</f>
        <v>624901</v>
      </c>
      <c r="S44" s="481"/>
      <c r="T44" s="480">
        <f>T45</f>
        <v>624901</v>
      </c>
      <c r="U44" s="481"/>
      <c r="V44" s="258">
        <f>V45</f>
        <v>624901</v>
      </c>
    </row>
    <row r="45" spans="1:22" ht="18" customHeight="1" x14ac:dyDescent="0.2">
      <c r="A45" s="270"/>
      <c r="B45" s="272"/>
      <c r="C45" s="272"/>
      <c r="D45" s="272"/>
      <c r="E45" s="272"/>
      <c r="F45" s="272"/>
      <c r="G45" s="272"/>
      <c r="H45" s="272"/>
      <c r="I45" s="272"/>
      <c r="J45" s="272"/>
      <c r="K45" s="265" t="s">
        <v>183</v>
      </c>
      <c r="L45" s="280">
        <v>1</v>
      </c>
      <c r="M45" s="280">
        <v>13</v>
      </c>
      <c r="N45" s="477">
        <v>7700000000</v>
      </c>
      <c r="O45" s="478"/>
      <c r="P45" s="274"/>
      <c r="Q45" s="274">
        <v>0</v>
      </c>
      <c r="R45" s="443">
        <f>R46+R48</f>
        <v>624901</v>
      </c>
      <c r="S45" s="476"/>
      <c r="T45" s="443">
        <f>T46+T48</f>
        <v>624901</v>
      </c>
      <c r="U45" s="476"/>
      <c r="V45" s="257">
        <f>V46+V48</f>
        <v>624901</v>
      </c>
    </row>
    <row r="46" spans="1:22" ht="30" customHeight="1" x14ac:dyDescent="0.2">
      <c r="A46" s="270"/>
      <c r="B46" s="272"/>
      <c r="C46" s="272"/>
      <c r="D46" s="272"/>
      <c r="E46" s="272"/>
      <c r="F46" s="272"/>
      <c r="G46" s="272"/>
      <c r="H46" s="272"/>
      <c r="I46" s="272"/>
      <c r="J46" s="272"/>
      <c r="K46" s="265" t="s">
        <v>209</v>
      </c>
      <c r="L46" s="280">
        <v>1</v>
      </c>
      <c r="M46" s="280">
        <v>13</v>
      </c>
      <c r="N46" s="477">
        <v>7700090010</v>
      </c>
      <c r="O46" s="478"/>
      <c r="P46" s="274"/>
      <c r="Q46" s="274">
        <v>0</v>
      </c>
      <c r="R46" s="443">
        <f>R47</f>
        <v>600000</v>
      </c>
      <c r="S46" s="476"/>
      <c r="T46" s="443">
        <f>T47</f>
        <v>600000</v>
      </c>
      <c r="U46" s="476"/>
      <c r="V46" s="257">
        <f>V47</f>
        <v>600000</v>
      </c>
    </row>
    <row r="47" spans="1:22" ht="12.75" customHeight="1" x14ac:dyDescent="0.2">
      <c r="A47" s="270"/>
      <c r="B47" s="272"/>
      <c r="C47" s="272"/>
      <c r="D47" s="272"/>
      <c r="E47" s="272"/>
      <c r="F47" s="272"/>
      <c r="G47" s="272"/>
      <c r="H47" s="272"/>
      <c r="I47" s="272"/>
      <c r="J47" s="272"/>
      <c r="K47" s="265" t="s">
        <v>91</v>
      </c>
      <c r="L47" s="280">
        <v>1</v>
      </c>
      <c r="M47" s="280">
        <v>13</v>
      </c>
      <c r="N47" s="477">
        <v>7700090010</v>
      </c>
      <c r="O47" s="478"/>
      <c r="P47" s="274"/>
      <c r="Q47" s="274">
        <v>240</v>
      </c>
      <c r="R47" s="443">
        <v>600000</v>
      </c>
      <c r="S47" s="476"/>
      <c r="T47" s="443">
        <v>600000</v>
      </c>
      <c r="U47" s="476"/>
      <c r="V47" s="257">
        <v>600000</v>
      </c>
    </row>
    <row r="48" spans="1:22" ht="16.5" customHeight="1" x14ac:dyDescent="0.2">
      <c r="A48" s="270"/>
      <c r="B48" s="272"/>
      <c r="C48" s="272"/>
      <c r="D48" s="272"/>
      <c r="E48" s="272"/>
      <c r="F48" s="272"/>
      <c r="G48" s="272"/>
      <c r="H48" s="272"/>
      <c r="I48" s="272"/>
      <c r="J48" s="272"/>
      <c r="K48" s="265" t="s">
        <v>225</v>
      </c>
      <c r="L48" s="280">
        <v>1</v>
      </c>
      <c r="M48" s="280">
        <v>13</v>
      </c>
      <c r="N48" s="477">
        <v>7700095100</v>
      </c>
      <c r="O48" s="478"/>
      <c r="P48" s="274"/>
      <c r="Q48" s="274">
        <v>0</v>
      </c>
      <c r="R48" s="443">
        <f>R49</f>
        <v>24901</v>
      </c>
      <c r="S48" s="476"/>
      <c r="T48" s="443">
        <f>T49</f>
        <v>24901</v>
      </c>
      <c r="U48" s="476"/>
      <c r="V48" s="257">
        <f>V49</f>
        <v>24901</v>
      </c>
    </row>
    <row r="49" spans="1:22" ht="13.5" customHeight="1" x14ac:dyDescent="0.2">
      <c r="A49" s="270"/>
      <c r="B49" s="272"/>
      <c r="C49" s="272"/>
      <c r="D49" s="272"/>
      <c r="E49" s="272"/>
      <c r="F49" s="272"/>
      <c r="G49" s="272"/>
      <c r="H49" s="272"/>
      <c r="I49" s="272"/>
      <c r="J49" s="272"/>
      <c r="K49" t="s">
        <v>151</v>
      </c>
      <c r="L49" s="280">
        <v>1</v>
      </c>
      <c r="M49" s="280">
        <v>13</v>
      </c>
      <c r="N49" s="477">
        <v>7700095100</v>
      </c>
      <c r="O49" s="478"/>
      <c r="P49" s="274"/>
      <c r="Q49" s="274">
        <v>850</v>
      </c>
      <c r="R49" s="443">
        <v>24901</v>
      </c>
      <c r="S49" s="476"/>
      <c r="T49" s="443">
        <v>24901</v>
      </c>
      <c r="U49" s="476"/>
      <c r="V49" s="257">
        <v>24901</v>
      </c>
    </row>
    <row r="50" spans="1:22" ht="30.75" customHeight="1" x14ac:dyDescent="0.2">
      <c r="A50" s="502"/>
      <c r="B50" s="505" t="s">
        <v>61</v>
      </c>
      <c r="C50" s="505"/>
      <c r="D50" s="505"/>
      <c r="E50" s="505"/>
      <c r="F50" s="505"/>
      <c r="G50" s="505"/>
      <c r="H50" s="505"/>
      <c r="I50" s="505"/>
      <c r="J50" s="505"/>
      <c r="K50" s="505"/>
      <c r="L50" s="511">
        <v>3</v>
      </c>
      <c r="M50" s="511">
        <v>0</v>
      </c>
      <c r="N50" s="506">
        <v>0</v>
      </c>
      <c r="O50" s="506"/>
      <c r="P50" s="501">
        <v>0</v>
      </c>
      <c r="Q50" s="501"/>
      <c r="R50" s="461">
        <f>R52+R57</f>
        <v>1622500</v>
      </c>
      <c r="S50" s="461"/>
      <c r="T50" s="461">
        <f>T52+T57</f>
        <v>1622500</v>
      </c>
      <c r="U50" s="461"/>
      <c r="V50" s="461">
        <f>V52+V57</f>
        <v>1622500</v>
      </c>
    </row>
    <row r="51" spans="1:22" ht="27" hidden="1" customHeight="1" x14ac:dyDescent="0.2">
      <c r="A51" s="502"/>
      <c r="B51" s="505"/>
      <c r="C51" s="505"/>
      <c r="D51" s="505"/>
      <c r="E51" s="505"/>
      <c r="F51" s="505"/>
      <c r="G51" s="505"/>
      <c r="H51" s="505"/>
      <c r="I51" s="505"/>
      <c r="J51" s="505"/>
      <c r="K51" s="505"/>
      <c r="L51" s="511"/>
      <c r="M51" s="511"/>
      <c r="N51" s="506"/>
      <c r="O51" s="506"/>
      <c r="P51" s="501"/>
      <c r="Q51" s="501"/>
      <c r="R51" s="461"/>
      <c r="S51" s="461"/>
      <c r="T51" s="461"/>
      <c r="U51" s="461"/>
      <c r="V51" s="461"/>
    </row>
    <row r="52" spans="1:22" ht="27.75" customHeight="1" x14ac:dyDescent="0.2">
      <c r="A52" s="270"/>
      <c r="B52" s="262"/>
      <c r="C52" s="497"/>
      <c r="D52" s="497"/>
      <c r="E52" s="503" t="s">
        <v>334</v>
      </c>
      <c r="F52" s="503"/>
      <c r="G52" s="503"/>
      <c r="H52" s="503"/>
      <c r="I52" s="503"/>
      <c r="J52" s="503"/>
      <c r="K52" s="503"/>
      <c r="L52" s="108">
        <v>3</v>
      </c>
      <c r="M52" s="108">
        <v>10</v>
      </c>
      <c r="N52" s="504">
        <v>0</v>
      </c>
      <c r="O52" s="504"/>
      <c r="P52" s="496">
        <v>0</v>
      </c>
      <c r="Q52" s="496"/>
      <c r="R52" s="495">
        <f>R53</f>
        <v>1600000</v>
      </c>
      <c r="S52" s="495"/>
      <c r="T52" s="495">
        <f>T53</f>
        <v>1600000</v>
      </c>
      <c r="U52" s="495"/>
      <c r="V52" s="258">
        <f>V53</f>
        <v>1600000</v>
      </c>
    </row>
    <row r="53" spans="1:22" ht="45" customHeight="1" x14ac:dyDescent="0.2">
      <c r="A53" s="270"/>
      <c r="B53" s="262"/>
      <c r="C53" s="497"/>
      <c r="D53" s="497"/>
      <c r="E53" s="497"/>
      <c r="F53" s="497"/>
      <c r="G53" s="508" t="s">
        <v>246</v>
      </c>
      <c r="H53" s="508"/>
      <c r="I53" s="508"/>
      <c r="J53" s="508"/>
      <c r="K53" s="508"/>
      <c r="L53" s="280">
        <v>3</v>
      </c>
      <c r="M53" s="280">
        <v>10</v>
      </c>
      <c r="N53" s="477">
        <v>6400000000</v>
      </c>
      <c r="O53" s="478"/>
      <c r="P53" s="509">
        <v>0</v>
      </c>
      <c r="Q53" s="509"/>
      <c r="R53" s="444">
        <f>R54</f>
        <v>1600000</v>
      </c>
      <c r="S53" s="444"/>
      <c r="T53" s="444">
        <f>T54</f>
        <v>1600000</v>
      </c>
      <c r="U53" s="444"/>
      <c r="V53" s="257">
        <f>V54</f>
        <v>1600000</v>
      </c>
    </row>
    <row r="54" spans="1:22" ht="30" customHeight="1" x14ac:dyDescent="0.2">
      <c r="A54" s="270"/>
      <c r="B54" s="262"/>
      <c r="C54" s="497"/>
      <c r="D54" s="497"/>
      <c r="E54" s="497"/>
      <c r="F54" s="497"/>
      <c r="G54" s="508" t="s">
        <v>189</v>
      </c>
      <c r="H54" s="508"/>
      <c r="I54" s="508"/>
      <c r="J54" s="508"/>
      <c r="K54" s="508"/>
      <c r="L54" s="280">
        <v>3</v>
      </c>
      <c r="M54" s="280">
        <v>10</v>
      </c>
      <c r="N54" s="510">
        <v>6420000000</v>
      </c>
      <c r="O54" s="510"/>
      <c r="P54" s="509">
        <v>0</v>
      </c>
      <c r="Q54" s="509"/>
      <c r="R54" s="444">
        <f>R55</f>
        <v>1600000</v>
      </c>
      <c r="S54" s="444"/>
      <c r="T54" s="444">
        <f>T55</f>
        <v>1600000</v>
      </c>
      <c r="U54" s="444"/>
      <c r="V54" s="257">
        <f>V55</f>
        <v>1600000</v>
      </c>
    </row>
    <row r="55" spans="1:22" ht="28.5" customHeight="1" x14ac:dyDescent="0.2">
      <c r="A55" s="270"/>
      <c r="B55" s="262"/>
      <c r="C55" s="497"/>
      <c r="D55" s="497"/>
      <c r="E55" s="497"/>
      <c r="F55" s="497"/>
      <c r="G55" s="262"/>
      <c r="H55" s="507" t="s">
        <v>190</v>
      </c>
      <c r="I55" s="507"/>
      <c r="J55" s="507"/>
      <c r="K55" s="507"/>
      <c r="L55" s="280">
        <v>3</v>
      </c>
      <c r="M55" s="280">
        <v>10</v>
      </c>
      <c r="N55" s="510">
        <v>6420095020</v>
      </c>
      <c r="O55" s="510"/>
      <c r="P55" s="509">
        <v>0</v>
      </c>
      <c r="Q55" s="509"/>
      <c r="R55" s="444">
        <f>R56</f>
        <v>1600000</v>
      </c>
      <c r="S55" s="444"/>
      <c r="T55" s="444">
        <f>T56</f>
        <v>1600000</v>
      </c>
      <c r="U55" s="444"/>
      <c r="V55" s="257">
        <f>V56</f>
        <v>1600000</v>
      </c>
    </row>
    <row r="56" spans="1:22" ht="28.5" customHeight="1" x14ac:dyDescent="0.2">
      <c r="A56" s="270"/>
      <c r="B56" s="262"/>
      <c r="C56" s="497"/>
      <c r="D56" s="497"/>
      <c r="E56" s="497"/>
      <c r="F56" s="497"/>
      <c r="G56" s="262"/>
      <c r="H56" s="507"/>
      <c r="I56" s="507"/>
      <c r="J56" s="507" t="s">
        <v>91</v>
      </c>
      <c r="K56" s="507"/>
      <c r="L56" s="280">
        <v>3</v>
      </c>
      <c r="M56" s="280">
        <v>10</v>
      </c>
      <c r="N56" s="510">
        <v>6420095020</v>
      </c>
      <c r="O56" s="510"/>
      <c r="P56" s="509">
        <v>240</v>
      </c>
      <c r="Q56" s="509"/>
      <c r="R56" s="444">
        <v>1600000</v>
      </c>
      <c r="S56" s="444"/>
      <c r="T56" s="444">
        <v>1600000</v>
      </c>
      <c r="U56" s="444"/>
      <c r="V56" s="257">
        <v>1600000</v>
      </c>
    </row>
    <row r="57" spans="1:22" ht="28.5" customHeight="1" x14ac:dyDescent="0.2">
      <c r="A57" s="270"/>
      <c r="B57" s="262"/>
      <c r="C57" s="503" t="s">
        <v>62</v>
      </c>
      <c r="D57" s="503"/>
      <c r="E57" s="503"/>
      <c r="F57" s="503"/>
      <c r="G57" s="503"/>
      <c r="H57" s="503"/>
      <c r="I57" s="503"/>
      <c r="J57" s="503"/>
      <c r="K57" s="503"/>
      <c r="L57" s="108">
        <v>3</v>
      </c>
      <c r="M57" s="108">
        <v>14</v>
      </c>
      <c r="N57" s="504">
        <v>0</v>
      </c>
      <c r="O57" s="504"/>
      <c r="P57" s="496">
        <v>0</v>
      </c>
      <c r="Q57" s="496"/>
      <c r="R57" s="495">
        <v>22500</v>
      </c>
      <c r="S57" s="495"/>
      <c r="T57" s="495">
        <v>22500</v>
      </c>
      <c r="U57" s="495"/>
      <c r="V57" s="258">
        <f>V58</f>
        <v>22500</v>
      </c>
    </row>
    <row r="58" spans="1:22" ht="12.75" customHeight="1" x14ac:dyDescent="0.2">
      <c r="A58" s="270"/>
      <c r="B58" s="262"/>
      <c r="C58" s="497"/>
      <c r="D58" s="497"/>
      <c r="E58" s="492" t="s">
        <v>183</v>
      </c>
      <c r="F58" s="492"/>
      <c r="G58" s="492"/>
      <c r="H58" s="492"/>
      <c r="I58" s="492"/>
      <c r="J58" s="492"/>
      <c r="K58" s="492"/>
      <c r="L58" s="273">
        <v>3</v>
      </c>
      <c r="M58" s="273">
        <v>14</v>
      </c>
      <c r="N58" s="479">
        <v>7700000000</v>
      </c>
      <c r="O58" s="479"/>
      <c r="P58" s="445">
        <v>0</v>
      </c>
      <c r="Q58" s="445"/>
      <c r="R58" s="444">
        <v>22500</v>
      </c>
      <c r="S58" s="444"/>
      <c r="T58" s="444">
        <v>22500</v>
      </c>
      <c r="U58" s="444"/>
      <c r="V58" s="257">
        <f>V59</f>
        <v>22500</v>
      </c>
    </row>
    <row r="59" spans="1:22" ht="12.75" customHeight="1" x14ac:dyDescent="0.2">
      <c r="A59" s="270"/>
      <c r="B59" s="262"/>
      <c r="C59" s="497"/>
      <c r="D59" s="497"/>
      <c r="E59" s="462"/>
      <c r="F59" s="462"/>
      <c r="G59" s="492" t="s">
        <v>97</v>
      </c>
      <c r="H59" s="492"/>
      <c r="I59" s="492"/>
      <c r="J59" s="492"/>
      <c r="K59" s="492"/>
      <c r="L59" s="273">
        <v>3</v>
      </c>
      <c r="M59" s="273">
        <v>14</v>
      </c>
      <c r="N59" s="479">
        <v>7700020040</v>
      </c>
      <c r="O59" s="479"/>
      <c r="P59" s="445">
        <v>0</v>
      </c>
      <c r="Q59" s="445"/>
      <c r="R59" s="444">
        <v>22500</v>
      </c>
      <c r="S59" s="444"/>
      <c r="T59" s="444">
        <v>22500</v>
      </c>
      <c r="U59" s="444"/>
      <c r="V59" s="257">
        <f>V60</f>
        <v>22500</v>
      </c>
    </row>
    <row r="60" spans="1:22" ht="29.25" customHeight="1" x14ac:dyDescent="0.2">
      <c r="A60" s="270"/>
      <c r="B60" s="262"/>
      <c r="C60" s="497"/>
      <c r="D60" s="497"/>
      <c r="E60" s="462"/>
      <c r="F60" s="462"/>
      <c r="G60" s="492" t="s">
        <v>91</v>
      </c>
      <c r="H60" s="492"/>
      <c r="I60" s="492"/>
      <c r="J60" s="492"/>
      <c r="K60" s="492"/>
      <c r="L60" s="273">
        <v>3</v>
      </c>
      <c r="M60" s="273">
        <v>14</v>
      </c>
      <c r="N60" s="479">
        <v>7700020040</v>
      </c>
      <c r="O60" s="479"/>
      <c r="P60" s="445">
        <v>240</v>
      </c>
      <c r="Q60" s="445"/>
      <c r="R60" s="444">
        <v>22500</v>
      </c>
      <c r="S60" s="444"/>
      <c r="T60" s="444">
        <v>22500</v>
      </c>
      <c r="U60" s="444"/>
      <c r="V60" s="257">
        <v>22500</v>
      </c>
    </row>
    <row r="61" spans="1:22" ht="12.75" customHeight="1" x14ac:dyDescent="0.2">
      <c r="A61" s="270"/>
      <c r="B61" s="505" t="s">
        <v>63</v>
      </c>
      <c r="C61" s="505"/>
      <c r="D61" s="505"/>
      <c r="E61" s="505"/>
      <c r="F61" s="505"/>
      <c r="G61" s="505"/>
      <c r="H61" s="505"/>
      <c r="I61" s="505"/>
      <c r="J61" s="505"/>
      <c r="K61" s="505"/>
      <c r="L61" s="271">
        <v>4</v>
      </c>
      <c r="M61" s="271">
        <v>0</v>
      </c>
      <c r="N61" s="506">
        <v>0</v>
      </c>
      <c r="O61" s="506"/>
      <c r="P61" s="501">
        <v>0</v>
      </c>
      <c r="Q61" s="501"/>
      <c r="R61" s="461">
        <f>R62+R74</f>
        <v>35145793</v>
      </c>
      <c r="S61" s="461"/>
      <c r="T61" s="461">
        <f>T62</f>
        <v>29625400</v>
      </c>
      <c r="U61" s="461"/>
      <c r="V61" s="267">
        <f>V62</f>
        <v>29885599</v>
      </c>
    </row>
    <row r="62" spans="1:22" ht="13.5" customHeight="1" x14ac:dyDescent="0.2">
      <c r="A62" s="270"/>
      <c r="B62" s="262"/>
      <c r="C62" s="503" t="s">
        <v>64</v>
      </c>
      <c r="D62" s="503"/>
      <c r="E62" s="503"/>
      <c r="F62" s="503"/>
      <c r="G62" s="503"/>
      <c r="H62" s="503"/>
      <c r="I62" s="503"/>
      <c r="J62" s="503"/>
      <c r="K62" s="503"/>
      <c r="L62" s="108">
        <v>4</v>
      </c>
      <c r="M62" s="108">
        <v>9</v>
      </c>
      <c r="N62" s="504">
        <v>0</v>
      </c>
      <c r="O62" s="504"/>
      <c r="P62" s="496">
        <v>0</v>
      </c>
      <c r="Q62" s="496"/>
      <c r="R62" s="495">
        <f>R63</f>
        <v>34496293</v>
      </c>
      <c r="S62" s="495"/>
      <c r="T62" s="495">
        <f>T63</f>
        <v>29625400</v>
      </c>
      <c r="U62" s="495"/>
      <c r="V62" s="258">
        <f>V63</f>
        <v>29885599</v>
      </c>
    </row>
    <row r="63" spans="1:22" ht="45" customHeight="1" x14ac:dyDescent="0.2">
      <c r="A63" s="270"/>
      <c r="B63" s="262"/>
      <c r="C63" s="497"/>
      <c r="D63" s="497"/>
      <c r="E63" s="492" t="s">
        <v>245</v>
      </c>
      <c r="F63" s="492"/>
      <c r="G63" s="492"/>
      <c r="H63" s="492"/>
      <c r="I63" s="492"/>
      <c r="J63" s="492"/>
      <c r="K63" s="492"/>
      <c r="L63" s="273">
        <v>4</v>
      </c>
      <c r="M63" s="273">
        <v>9</v>
      </c>
      <c r="N63" s="479">
        <v>6400000000</v>
      </c>
      <c r="O63" s="479"/>
      <c r="P63" s="445">
        <v>0</v>
      </c>
      <c r="Q63" s="445"/>
      <c r="R63" s="444">
        <f>R64</f>
        <v>34496293</v>
      </c>
      <c r="S63" s="444"/>
      <c r="T63" s="444">
        <f>T64</f>
        <v>29625400</v>
      </c>
      <c r="U63" s="444"/>
      <c r="V63" s="257">
        <f>V64</f>
        <v>29885599</v>
      </c>
    </row>
    <row r="64" spans="1:22" ht="12.75" customHeight="1" x14ac:dyDescent="0.2">
      <c r="A64" s="502"/>
      <c r="B64" s="497"/>
      <c r="C64" s="497"/>
      <c r="D64" s="497"/>
      <c r="E64" s="462"/>
      <c r="F64" s="462"/>
      <c r="G64" s="492" t="s">
        <v>191</v>
      </c>
      <c r="H64" s="492"/>
      <c r="I64" s="492"/>
      <c r="J64" s="492"/>
      <c r="K64" s="492"/>
      <c r="L64" s="493">
        <v>4</v>
      </c>
      <c r="M64" s="493">
        <v>9</v>
      </c>
      <c r="N64" s="479">
        <v>6430000000</v>
      </c>
      <c r="O64" s="479"/>
      <c r="P64" s="445">
        <v>0</v>
      </c>
      <c r="Q64" s="445"/>
      <c r="R64" s="444">
        <f>R66+R70+R72</f>
        <v>34496293</v>
      </c>
      <c r="S64" s="444"/>
      <c r="T64" s="444">
        <f>T66+T70</f>
        <v>29625400</v>
      </c>
      <c r="U64" s="444"/>
      <c r="V64" s="444">
        <f>V66+V70</f>
        <v>29885599</v>
      </c>
    </row>
    <row r="65" spans="1:22" ht="12.75" customHeight="1" x14ac:dyDescent="0.2">
      <c r="A65" s="502"/>
      <c r="B65" s="497"/>
      <c r="C65" s="497"/>
      <c r="D65" s="497"/>
      <c r="E65" s="462"/>
      <c r="F65" s="462"/>
      <c r="G65" s="492"/>
      <c r="H65" s="492"/>
      <c r="I65" s="492"/>
      <c r="J65" s="492"/>
      <c r="K65" s="492"/>
      <c r="L65" s="493"/>
      <c r="M65" s="493"/>
      <c r="N65" s="479"/>
      <c r="O65" s="479"/>
      <c r="P65" s="445"/>
      <c r="Q65" s="445"/>
      <c r="R65" s="444"/>
      <c r="S65" s="444"/>
      <c r="T65" s="444"/>
      <c r="U65" s="444"/>
      <c r="V65" s="444"/>
    </row>
    <row r="66" spans="1:22" ht="28.5" customHeight="1" x14ac:dyDescent="0.2">
      <c r="A66" s="270"/>
      <c r="B66" s="262"/>
      <c r="C66" s="497"/>
      <c r="D66" s="497"/>
      <c r="E66" s="462"/>
      <c r="F66" s="462"/>
      <c r="G66" s="492" t="s">
        <v>98</v>
      </c>
      <c r="H66" s="492"/>
      <c r="I66" s="492"/>
      <c r="J66" s="492"/>
      <c r="K66" s="492"/>
      <c r="L66" s="273">
        <v>4</v>
      </c>
      <c r="M66" s="273">
        <v>9</v>
      </c>
      <c r="N66" s="479">
        <v>6430095280</v>
      </c>
      <c r="O66" s="479"/>
      <c r="P66" s="445">
        <v>0</v>
      </c>
      <c r="Q66" s="445"/>
      <c r="R66" s="444">
        <f>R67+R69</f>
        <v>21570893</v>
      </c>
      <c r="S66" s="444"/>
      <c r="T66" s="444">
        <f>T67+T69</f>
        <v>22800000</v>
      </c>
      <c r="U66" s="444"/>
      <c r="V66" s="257">
        <f>V67+V69</f>
        <v>23060199</v>
      </c>
    </row>
    <row r="67" spans="1:22" ht="29.25" customHeight="1" x14ac:dyDescent="0.2">
      <c r="A67" s="502"/>
      <c r="B67" s="497"/>
      <c r="C67" s="497"/>
      <c r="D67" s="497"/>
      <c r="E67" s="462"/>
      <c r="F67" s="462"/>
      <c r="G67" s="462"/>
      <c r="H67" s="492" t="s">
        <v>93</v>
      </c>
      <c r="I67" s="492"/>
      <c r="J67" s="492"/>
      <c r="K67" s="492"/>
      <c r="L67" s="493">
        <v>4</v>
      </c>
      <c r="M67" s="493">
        <v>9</v>
      </c>
      <c r="N67" s="479">
        <v>6430095280</v>
      </c>
      <c r="O67" s="479"/>
      <c r="P67" s="445">
        <v>240</v>
      </c>
      <c r="Q67" s="445"/>
      <c r="R67" s="444">
        <v>21170893</v>
      </c>
      <c r="S67" s="444"/>
      <c r="T67" s="444">
        <v>22400000</v>
      </c>
      <c r="U67" s="444"/>
      <c r="V67" s="444">
        <v>22660199</v>
      </c>
    </row>
    <row r="68" spans="1:22" ht="3" hidden="1" customHeight="1" x14ac:dyDescent="0.2">
      <c r="A68" s="502"/>
      <c r="B68" s="497"/>
      <c r="C68" s="497"/>
      <c r="D68" s="497"/>
      <c r="E68" s="462"/>
      <c r="F68" s="462"/>
      <c r="G68" s="462"/>
      <c r="H68" s="492"/>
      <c r="I68" s="492"/>
      <c r="J68" s="492"/>
      <c r="K68" s="492"/>
      <c r="L68" s="493"/>
      <c r="M68" s="493"/>
      <c r="N68" s="479"/>
      <c r="O68" s="479"/>
      <c r="P68" s="445"/>
      <c r="Q68" s="445"/>
      <c r="R68" s="444"/>
      <c r="S68" s="444"/>
      <c r="T68" s="444"/>
      <c r="U68" s="444"/>
      <c r="V68" s="444"/>
    </row>
    <row r="69" spans="1:22" ht="21" customHeight="1" x14ac:dyDescent="0.2">
      <c r="A69" s="300"/>
      <c r="B69" s="231"/>
      <c r="C69" s="232"/>
      <c r="D69" s="232"/>
      <c r="E69" s="233"/>
      <c r="F69" s="233"/>
      <c r="G69" s="233"/>
      <c r="H69" s="297"/>
      <c r="I69" s="297"/>
      <c r="J69" s="297"/>
      <c r="K69" s="301" t="s">
        <v>151</v>
      </c>
      <c r="L69" s="299">
        <v>4</v>
      </c>
      <c r="M69" s="299">
        <v>9</v>
      </c>
      <c r="N69" s="441">
        <v>6430095280</v>
      </c>
      <c r="O69" s="442"/>
      <c r="P69" s="296"/>
      <c r="Q69" s="296">
        <v>850</v>
      </c>
      <c r="R69" s="443">
        <v>400000</v>
      </c>
      <c r="S69" s="442"/>
      <c r="T69" s="443">
        <v>400000</v>
      </c>
      <c r="U69" s="442"/>
      <c r="V69" s="298">
        <v>400000</v>
      </c>
    </row>
    <row r="70" spans="1:22" ht="28.5" customHeight="1" x14ac:dyDescent="0.2">
      <c r="A70" s="270"/>
      <c r="B70" s="231"/>
      <c r="C70" s="232"/>
      <c r="D70" s="232"/>
      <c r="E70" s="233"/>
      <c r="F70" s="233"/>
      <c r="G70" s="233"/>
      <c r="H70" s="260"/>
      <c r="I70" s="260"/>
      <c r="J70" s="260"/>
      <c r="K70" s="308" t="s">
        <v>210</v>
      </c>
      <c r="L70" s="309">
        <v>4</v>
      </c>
      <c r="M70" s="309">
        <v>9</v>
      </c>
      <c r="N70" s="452" t="s">
        <v>211</v>
      </c>
      <c r="O70" s="581"/>
      <c r="P70" s="311"/>
      <c r="Q70" s="311">
        <v>0</v>
      </c>
      <c r="R70" s="485">
        <f>R71</f>
        <v>4825400</v>
      </c>
      <c r="S70" s="494"/>
      <c r="T70" s="485">
        <f>T71</f>
        <v>6825400</v>
      </c>
      <c r="U70" s="494"/>
      <c r="V70" s="312">
        <f>V71</f>
        <v>6825400</v>
      </c>
    </row>
    <row r="71" spans="1:22" ht="12.75" customHeight="1" x14ac:dyDescent="0.2">
      <c r="A71" s="270"/>
      <c r="B71" s="231"/>
      <c r="C71" s="232"/>
      <c r="D71" s="232"/>
      <c r="E71" s="233"/>
      <c r="F71" s="233"/>
      <c r="G71" s="233"/>
      <c r="H71" s="260"/>
      <c r="I71" s="260"/>
      <c r="J71" s="260"/>
      <c r="K71" s="308" t="s">
        <v>93</v>
      </c>
      <c r="L71" s="309">
        <v>4</v>
      </c>
      <c r="M71" s="309">
        <v>9</v>
      </c>
      <c r="N71" s="452" t="s">
        <v>211</v>
      </c>
      <c r="O71" s="460"/>
      <c r="P71" s="311"/>
      <c r="Q71" s="311">
        <v>240</v>
      </c>
      <c r="R71" s="485">
        <v>4825400</v>
      </c>
      <c r="S71" s="460"/>
      <c r="T71" s="485">
        <v>6825400</v>
      </c>
      <c r="U71" s="494"/>
      <c r="V71" s="312">
        <v>6825400</v>
      </c>
    </row>
    <row r="72" spans="1:22" ht="54" customHeight="1" x14ac:dyDescent="0.2">
      <c r="A72" s="377"/>
      <c r="B72" s="231"/>
      <c r="C72" s="232"/>
      <c r="D72" s="232"/>
      <c r="E72" s="233"/>
      <c r="F72" s="233"/>
      <c r="G72" s="233"/>
      <c r="H72" s="371"/>
      <c r="I72" s="371"/>
      <c r="J72" s="371"/>
      <c r="K72" s="313" t="s">
        <v>366</v>
      </c>
      <c r="L72" s="309">
        <v>4</v>
      </c>
      <c r="M72" s="309">
        <v>9</v>
      </c>
      <c r="N72" s="452" t="s">
        <v>367</v>
      </c>
      <c r="O72" s="460"/>
      <c r="P72" s="311"/>
      <c r="Q72" s="311">
        <v>0</v>
      </c>
      <c r="R72" s="485">
        <f>R73</f>
        <v>8100000</v>
      </c>
      <c r="S72" s="442"/>
      <c r="T72" s="366"/>
      <c r="U72" s="367"/>
      <c r="V72" s="312"/>
    </row>
    <row r="73" spans="1:22" ht="28.5" customHeight="1" x14ac:dyDescent="0.2">
      <c r="A73" s="377"/>
      <c r="B73" s="231"/>
      <c r="C73" s="232"/>
      <c r="D73" s="232"/>
      <c r="E73" s="233"/>
      <c r="F73" s="233"/>
      <c r="G73" s="233"/>
      <c r="H73" s="371"/>
      <c r="I73" s="371"/>
      <c r="J73" s="371"/>
      <c r="K73" s="313" t="s">
        <v>93</v>
      </c>
      <c r="L73" s="309">
        <v>4</v>
      </c>
      <c r="M73" s="309">
        <v>9</v>
      </c>
      <c r="N73" s="452" t="s">
        <v>368</v>
      </c>
      <c r="O73" s="460"/>
      <c r="P73" s="311"/>
      <c r="Q73" s="311">
        <v>240</v>
      </c>
      <c r="R73" s="583">
        <v>8100000</v>
      </c>
      <c r="S73" s="442"/>
      <c r="T73" s="366"/>
      <c r="U73" s="367"/>
      <c r="V73" s="312"/>
    </row>
    <row r="74" spans="1:22" ht="27.75" customHeight="1" x14ac:dyDescent="0.2">
      <c r="A74" s="300"/>
      <c r="B74" s="231"/>
      <c r="C74" s="232"/>
      <c r="D74" s="232"/>
      <c r="E74" s="233"/>
      <c r="F74" s="233"/>
      <c r="G74" s="233"/>
      <c r="H74" s="297"/>
      <c r="I74" s="297"/>
      <c r="J74" s="297"/>
      <c r="K74" s="313" t="s">
        <v>309</v>
      </c>
      <c r="L74" s="309">
        <v>4</v>
      </c>
      <c r="M74" s="309">
        <v>12</v>
      </c>
      <c r="N74" s="452" t="s">
        <v>310</v>
      </c>
      <c r="O74" s="460"/>
      <c r="P74" s="311"/>
      <c r="Q74" s="311">
        <v>0</v>
      </c>
      <c r="R74" s="485">
        <f>R75</f>
        <v>649500</v>
      </c>
      <c r="S74" s="460"/>
      <c r="T74" s="314"/>
      <c r="U74" s="315"/>
      <c r="V74" s="312"/>
    </row>
    <row r="75" spans="1:22" ht="69.75" customHeight="1" x14ac:dyDescent="0.2">
      <c r="A75" s="300"/>
      <c r="B75" s="231"/>
      <c r="C75" s="232"/>
      <c r="D75" s="232"/>
      <c r="E75" s="233"/>
      <c r="F75" s="233"/>
      <c r="G75" s="233"/>
      <c r="H75" s="297"/>
      <c r="I75" s="297"/>
      <c r="J75" s="297"/>
      <c r="K75" s="313" t="s">
        <v>311</v>
      </c>
      <c r="L75" s="309">
        <v>4</v>
      </c>
      <c r="M75" s="309">
        <v>12</v>
      </c>
      <c r="N75" s="452" t="s">
        <v>310</v>
      </c>
      <c r="O75" s="460"/>
      <c r="P75" s="311"/>
      <c r="Q75" s="311">
        <v>240</v>
      </c>
      <c r="R75" s="485">
        <v>649500</v>
      </c>
      <c r="S75" s="460"/>
      <c r="T75" s="314"/>
      <c r="U75" s="315"/>
      <c r="V75" s="312"/>
    </row>
    <row r="76" spans="1:22" x14ac:dyDescent="0.2">
      <c r="A76" s="270"/>
      <c r="B76" s="449" t="s">
        <v>152</v>
      </c>
      <c r="C76" s="450"/>
      <c r="D76" s="450"/>
      <c r="E76" s="450"/>
      <c r="F76" s="450"/>
      <c r="G76" s="450"/>
      <c r="H76" s="450"/>
      <c r="I76" s="450"/>
      <c r="J76" s="450"/>
      <c r="K76" s="451"/>
      <c r="L76" s="271">
        <v>5</v>
      </c>
      <c r="M76" s="271">
        <v>0</v>
      </c>
      <c r="N76" s="506">
        <v>0</v>
      </c>
      <c r="O76" s="506"/>
      <c r="P76" s="501">
        <v>0</v>
      </c>
      <c r="Q76" s="501"/>
      <c r="R76" s="448">
        <f>R77+R100+R94</f>
        <v>61732345</v>
      </c>
      <c r="S76" s="582"/>
      <c r="T76" s="461">
        <f>T77+T100</f>
        <v>17317684</v>
      </c>
      <c r="U76" s="461"/>
      <c r="V76" s="267">
        <f>V77+V100+V94</f>
        <v>40776500</v>
      </c>
    </row>
    <row r="77" spans="1:22" x14ac:dyDescent="0.2">
      <c r="A77" s="270"/>
      <c r="B77" s="272"/>
      <c r="C77" s="272"/>
      <c r="D77" s="272"/>
      <c r="E77" s="272"/>
      <c r="F77" s="272"/>
      <c r="G77" s="272"/>
      <c r="H77" s="272"/>
      <c r="I77" s="272"/>
      <c r="J77" s="272"/>
      <c r="K77" s="405" t="s">
        <v>177</v>
      </c>
      <c r="L77" s="108">
        <v>5</v>
      </c>
      <c r="M77" s="108">
        <v>1</v>
      </c>
      <c r="N77" s="518">
        <v>0</v>
      </c>
      <c r="O77" s="442"/>
      <c r="P77" s="263"/>
      <c r="Q77" s="263">
        <v>0</v>
      </c>
      <c r="R77" s="578">
        <f>R78+R86</f>
        <v>47390356</v>
      </c>
      <c r="S77" s="579"/>
      <c r="T77" s="480">
        <f>T86+T78</f>
        <v>5769151</v>
      </c>
      <c r="U77" s="481"/>
      <c r="V77" s="258">
        <f>V86+V78</f>
        <v>730000</v>
      </c>
    </row>
    <row r="78" spans="1:22" ht="38.25" x14ac:dyDescent="0.2">
      <c r="A78" s="270"/>
      <c r="B78" s="272"/>
      <c r="C78" s="272"/>
      <c r="D78" s="272"/>
      <c r="E78" s="272"/>
      <c r="F78" s="272"/>
      <c r="G78" s="272"/>
      <c r="H78" s="272"/>
      <c r="I78" s="272"/>
      <c r="J78" s="272"/>
      <c r="K78" s="308" t="s">
        <v>273</v>
      </c>
      <c r="L78" s="309">
        <v>5</v>
      </c>
      <c r="M78" s="309">
        <v>1</v>
      </c>
      <c r="N78" s="452">
        <v>6400000000</v>
      </c>
      <c r="O78" s="460"/>
      <c r="P78" s="310"/>
      <c r="Q78" s="311">
        <v>0</v>
      </c>
      <c r="R78" s="484">
        <f>R79</f>
        <v>46660356</v>
      </c>
      <c r="S78" s="453"/>
      <c r="T78" s="485">
        <f>T79</f>
        <v>5039151</v>
      </c>
      <c r="U78" s="453"/>
      <c r="V78" s="312">
        <f>V79</f>
        <v>0</v>
      </c>
    </row>
    <row r="79" spans="1:22" ht="12.75" customHeight="1" x14ac:dyDescent="0.2">
      <c r="A79" s="270"/>
      <c r="B79" s="272"/>
      <c r="C79" s="272"/>
      <c r="D79" s="272"/>
      <c r="E79" s="272"/>
      <c r="F79" s="272"/>
      <c r="G79" s="272"/>
      <c r="H79" s="272"/>
      <c r="I79" s="272"/>
      <c r="J79" s="272"/>
      <c r="K79" s="308" t="s">
        <v>243</v>
      </c>
      <c r="L79" s="309">
        <v>5</v>
      </c>
      <c r="M79" s="309">
        <v>1</v>
      </c>
      <c r="N79" s="452">
        <v>6470000000</v>
      </c>
      <c r="O79" s="453"/>
      <c r="P79" s="310"/>
      <c r="Q79" s="311">
        <v>0</v>
      </c>
      <c r="R79" s="484">
        <f>R80+R82+R84</f>
        <v>46660356</v>
      </c>
      <c r="S79" s="453"/>
      <c r="T79" s="485">
        <f>T80+T82+T84</f>
        <v>5039151</v>
      </c>
      <c r="U79" s="453"/>
      <c r="V79" s="312">
        <f>V80+V82</f>
        <v>0</v>
      </c>
    </row>
    <row r="80" spans="1:22" ht="78.75" customHeight="1" x14ac:dyDescent="0.2">
      <c r="A80" s="270"/>
      <c r="B80" s="272"/>
      <c r="C80" s="272"/>
      <c r="D80" s="272"/>
      <c r="E80" s="272"/>
      <c r="F80" s="272"/>
      <c r="G80" s="272"/>
      <c r="H80" s="272"/>
      <c r="I80" s="272"/>
      <c r="J80" s="272"/>
      <c r="K80" s="308" t="s">
        <v>280</v>
      </c>
      <c r="L80" s="309">
        <v>5</v>
      </c>
      <c r="M80" s="309">
        <v>1</v>
      </c>
      <c r="N80" s="452" t="s">
        <v>281</v>
      </c>
      <c r="O80" s="460"/>
      <c r="P80" s="310"/>
      <c r="Q80" s="311">
        <v>0</v>
      </c>
      <c r="R80" s="484">
        <f>R81</f>
        <v>44574878</v>
      </c>
      <c r="S80" s="460"/>
      <c r="T80" s="485">
        <f>T81</f>
        <v>4837584</v>
      </c>
      <c r="U80" s="453"/>
      <c r="V80" s="312">
        <f>V81</f>
        <v>0</v>
      </c>
    </row>
    <row r="81" spans="1:22" x14ac:dyDescent="0.2">
      <c r="A81" s="270"/>
      <c r="B81" s="272"/>
      <c r="C81" s="272"/>
      <c r="D81" s="272"/>
      <c r="E81" s="272"/>
      <c r="F81" s="272"/>
      <c r="G81" s="272"/>
      <c r="H81" s="272"/>
      <c r="I81" s="272"/>
      <c r="J81" s="272"/>
      <c r="K81" s="308" t="s">
        <v>236</v>
      </c>
      <c r="L81" s="309">
        <v>5</v>
      </c>
      <c r="M81" s="309">
        <v>1</v>
      </c>
      <c r="N81" s="452" t="s">
        <v>281</v>
      </c>
      <c r="O81" s="460"/>
      <c r="P81" s="310"/>
      <c r="Q81" s="311">
        <v>410</v>
      </c>
      <c r="R81" s="484">
        <v>44574878</v>
      </c>
      <c r="S81" s="460"/>
      <c r="T81" s="485">
        <v>4837584</v>
      </c>
      <c r="U81" s="453"/>
      <c r="V81" s="312">
        <v>0</v>
      </c>
    </row>
    <row r="82" spans="1:22" ht="55.5" customHeight="1" x14ac:dyDescent="0.2">
      <c r="A82" s="270"/>
      <c r="B82" s="272"/>
      <c r="C82" s="272"/>
      <c r="D82" s="272"/>
      <c r="E82" s="272"/>
      <c r="F82" s="272"/>
      <c r="G82" s="272"/>
      <c r="H82" s="272"/>
      <c r="I82" s="272"/>
      <c r="J82" s="272"/>
      <c r="K82" s="308" t="s">
        <v>279</v>
      </c>
      <c r="L82" s="309">
        <v>5</v>
      </c>
      <c r="M82" s="309">
        <v>1</v>
      </c>
      <c r="N82" s="452" t="s">
        <v>275</v>
      </c>
      <c r="O82" s="453"/>
      <c r="P82" s="310"/>
      <c r="Q82" s="311">
        <v>0</v>
      </c>
      <c r="R82" s="484">
        <f>R83</f>
        <v>2069385</v>
      </c>
      <c r="S82" s="453"/>
      <c r="T82" s="485">
        <f>T83</f>
        <v>199551</v>
      </c>
      <c r="U82" s="453"/>
      <c r="V82" s="312">
        <f>V83</f>
        <v>0</v>
      </c>
    </row>
    <row r="83" spans="1:22" x14ac:dyDescent="0.2">
      <c r="A83" s="270"/>
      <c r="B83" s="272"/>
      <c r="C83" s="272"/>
      <c r="D83" s="272"/>
      <c r="E83" s="272"/>
      <c r="F83" s="272"/>
      <c r="G83" s="272"/>
      <c r="H83" s="272"/>
      <c r="I83" s="272"/>
      <c r="J83" s="272"/>
      <c r="K83" s="308" t="s">
        <v>236</v>
      </c>
      <c r="L83" s="309">
        <v>5</v>
      </c>
      <c r="M83" s="309">
        <v>1</v>
      </c>
      <c r="N83" s="452" t="s">
        <v>275</v>
      </c>
      <c r="O83" s="453"/>
      <c r="P83" s="310"/>
      <c r="Q83" s="311">
        <v>410</v>
      </c>
      <c r="R83" s="484">
        <v>2069385</v>
      </c>
      <c r="S83" s="453"/>
      <c r="T83" s="485">
        <v>199551</v>
      </c>
      <c r="U83" s="453"/>
      <c r="V83" s="312">
        <v>0</v>
      </c>
    </row>
    <row r="84" spans="1:22" ht="25.5" x14ac:dyDescent="0.2">
      <c r="A84" s="300"/>
      <c r="B84" s="302"/>
      <c r="C84" s="302"/>
      <c r="D84" s="302"/>
      <c r="E84" s="302"/>
      <c r="F84" s="302"/>
      <c r="G84" s="302"/>
      <c r="H84" s="302"/>
      <c r="I84" s="302"/>
      <c r="J84" s="302"/>
      <c r="K84" s="308" t="s">
        <v>307</v>
      </c>
      <c r="L84" s="309">
        <v>5</v>
      </c>
      <c r="M84" s="309">
        <v>1</v>
      </c>
      <c r="N84" s="452" t="s">
        <v>308</v>
      </c>
      <c r="O84" s="453"/>
      <c r="P84" s="310"/>
      <c r="Q84" s="311">
        <v>0</v>
      </c>
      <c r="R84" s="484">
        <f>R85</f>
        <v>16093</v>
      </c>
      <c r="S84" s="460"/>
      <c r="T84" s="485">
        <f>T85</f>
        <v>2016</v>
      </c>
      <c r="U84" s="460"/>
      <c r="V84" s="312"/>
    </row>
    <row r="85" spans="1:22" x14ac:dyDescent="0.2">
      <c r="A85" s="300"/>
      <c r="B85" s="302"/>
      <c r="C85" s="302"/>
      <c r="D85" s="302"/>
      <c r="E85" s="302"/>
      <c r="F85" s="302"/>
      <c r="G85" s="302"/>
      <c r="H85" s="302"/>
      <c r="I85" s="302"/>
      <c r="J85" s="302"/>
      <c r="K85" s="308" t="s">
        <v>236</v>
      </c>
      <c r="L85" s="309">
        <v>5</v>
      </c>
      <c r="M85" s="309">
        <v>1</v>
      </c>
      <c r="N85" s="452" t="s">
        <v>308</v>
      </c>
      <c r="O85" s="453"/>
      <c r="P85" s="310"/>
      <c r="Q85" s="311">
        <v>410</v>
      </c>
      <c r="R85" s="484">
        <v>16093</v>
      </c>
      <c r="S85" s="460"/>
      <c r="T85" s="485">
        <v>2016</v>
      </c>
      <c r="U85" s="460"/>
      <c r="V85" s="312"/>
    </row>
    <row r="86" spans="1:22" ht="24.75" customHeight="1" x14ac:dyDescent="0.2">
      <c r="A86" s="270"/>
      <c r="B86" s="272"/>
      <c r="C86" s="272"/>
      <c r="D86" s="272"/>
      <c r="E86" s="272"/>
      <c r="F86" s="272"/>
      <c r="G86" s="272"/>
      <c r="H86" s="272"/>
      <c r="I86" s="272"/>
      <c r="J86" s="272"/>
      <c r="K86" s="301" t="s">
        <v>183</v>
      </c>
      <c r="L86" s="273">
        <v>5</v>
      </c>
      <c r="M86" s="273">
        <v>1</v>
      </c>
      <c r="N86" s="441">
        <v>7700000000</v>
      </c>
      <c r="O86" s="486"/>
      <c r="P86" s="264"/>
      <c r="Q86" s="264">
        <v>0</v>
      </c>
      <c r="R86" s="446">
        <f>R87+R90+R92</f>
        <v>730000</v>
      </c>
      <c r="S86" s="487"/>
      <c r="T86" s="443">
        <f>T87+T92+T90</f>
        <v>730000</v>
      </c>
      <c r="U86" s="476"/>
      <c r="V86" s="257">
        <f>V87+V92+V90</f>
        <v>730000</v>
      </c>
    </row>
    <row r="87" spans="1:22" ht="38.25" x14ac:dyDescent="0.2">
      <c r="A87" s="270"/>
      <c r="B87" s="272"/>
      <c r="C87" s="272"/>
      <c r="D87" s="272"/>
      <c r="E87" s="272"/>
      <c r="F87" s="272"/>
      <c r="G87" s="272"/>
      <c r="H87" s="272"/>
      <c r="I87" s="272"/>
      <c r="J87" s="272"/>
      <c r="K87" s="259" t="s">
        <v>192</v>
      </c>
      <c r="L87" s="273">
        <v>5</v>
      </c>
      <c r="M87" s="273">
        <v>1</v>
      </c>
      <c r="N87" s="441">
        <v>7700090140</v>
      </c>
      <c r="O87" s="486"/>
      <c r="P87" s="264"/>
      <c r="Q87" s="264">
        <v>0</v>
      </c>
      <c r="R87" s="531">
        <f>R88+R89</f>
        <v>70000</v>
      </c>
      <c r="S87" s="532"/>
      <c r="T87" s="443">
        <f>T88</f>
        <v>70000</v>
      </c>
      <c r="U87" s="476"/>
      <c r="V87" s="257">
        <f>V88</f>
        <v>70000</v>
      </c>
    </row>
    <row r="88" spans="1:22" ht="25.5" x14ac:dyDescent="0.2">
      <c r="A88" s="270"/>
      <c r="B88" s="272"/>
      <c r="C88" s="272"/>
      <c r="D88" s="272"/>
      <c r="E88" s="272"/>
      <c r="F88" s="272"/>
      <c r="G88" s="272"/>
      <c r="H88" s="272"/>
      <c r="I88" s="272"/>
      <c r="J88" s="272"/>
      <c r="K88" s="259" t="s">
        <v>93</v>
      </c>
      <c r="L88" s="273">
        <v>5</v>
      </c>
      <c r="M88" s="273">
        <v>1</v>
      </c>
      <c r="N88" s="441">
        <v>7700090140</v>
      </c>
      <c r="O88" s="486"/>
      <c r="P88" s="264"/>
      <c r="Q88" s="264">
        <v>240</v>
      </c>
      <c r="R88" s="446">
        <v>69723.7</v>
      </c>
      <c r="S88" s="487"/>
      <c r="T88" s="443">
        <v>70000</v>
      </c>
      <c r="U88" s="476"/>
      <c r="V88" s="257">
        <v>70000</v>
      </c>
    </row>
    <row r="89" spans="1:22" x14ac:dyDescent="0.2">
      <c r="A89" s="411"/>
      <c r="B89" s="413"/>
      <c r="C89" s="413"/>
      <c r="D89" s="413"/>
      <c r="E89" s="413"/>
      <c r="F89" s="413"/>
      <c r="G89" s="413"/>
      <c r="H89" s="413"/>
      <c r="I89" s="413"/>
      <c r="J89" s="413"/>
      <c r="K89" s="412" t="s">
        <v>151</v>
      </c>
      <c r="L89" s="410">
        <v>5</v>
      </c>
      <c r="M89" s="410">
        <v>1</v>
      </c>
      <c r="N89" s="441">
        <v>7700090140</v>
      </c>
      <c r="O89" s="442"/>
      <c r="P89" s="409"/>
      <c r="Q89" s="409">
        <v>850</v>
      </c>
      <c r="R89" s="446">
        <v>276.3</v>
      </c>
      <c r="S89" s="442"/>
      <c r="T89" s="406"/>
      <c r="U89" s="407"/>
      <c r="V89" s="408"/>
    </row>
    <row r="90" spans="1:22" ht="25.5" x14ac:dyDescent="0.2">
      <c r="A90" s="270"/>
      <c r="B90" s="272"/>
      <c r="C90" s="272"/>
      <c r="D90" s="272"/>
      <c r="E90" s="272"/>
      <c r="F90" s="272"/>
      <c r="G90" s="272"/>
      <c r="H90" s="272"/>
      <c r="I90" s="272"/>
      <c r="J90" s="272"/>
      <c r="K90" s="259" t="s">
        <v>234</v>
      </c>
      <c r="L90" s="273">
        <v>5</v>
      </c>
      <c r="M90" s="273">
        <v>1</v>
      </c>
      <c r="N90" s="441">
        <v>7700090150</v>
      </c>
      <c r="O90" s="442"/>
      <c r="P90" s="264"/>
      <c r="Q90" s="264">
        <v>0</v>
      </c>
      <c r="R90" s="446">
        <f>R91</f>
        <v>500000</v>
      </c>
      <c r="S90" s="488"/>
      <c r="T90" s="443">
        <f>T91</f>
        <v>500000</v>
      </c>
      <c r="U90" s="442"/>
      <c r="V90" s="257">
        <f>V91</f>
        <v>500000</v>
      </c>
    </row>
    <row r="91" spans="1:22" ht="25.5" x14ac:dyDescent="0.2">
      <c r="A91" s="270"/>
      <c r="B91" s="272"/>
      <c r="C91" s="272"/>
      <c r="D91" s="272"/>
      <c r="E91" s="272"/>
      <c r="F91" s="272"/>
      <c r="G91" s="272"/>
      <c r="H91" s="272"/>
      <c r="I91" s="272"/>
      <c r="J91" s="272"/>
      <c r="K91" s="259" t="s">
        <v>93</v>
      </c>
      <c r="L91" s="273">
        <v>5</v>
      </c>
      <c r="M91" s="273">
        <v>1</v>
      </c>
      <c r="N91" s="441">
        <v>7700090150</v>
      </c>
      <c r="O91" s="442"/>
      <c r="P91" s="264"/>
      <c r="Q91" s="264">
        <v>240</v>
      </c>
      <c r="R91" s="446">
        <v>500000</v>
      </c>
      <c r="S91" s="488"/>
      <c r="T91" s="443">
        <v>500000</v>
      </c>
      <c r="U91" s="442"/>
      <c r="V91" s="257">
        <v>500000</v>
      </c>
    </row>
    <row r="92" spans="1:22" x14ac:dyDescent="0.2">
      <c r="A92" s="270"/>
      <c r="B92" s="272"/>
      <c r="C92" s="272"/>
      <c r="D92" s="272"/>
      <c r="E92" s="272"/>
      <c r="F92" s="272"/>
      <c r="G92" s="272"/>
      <c r="H92" s="272"/>
      <c r="I92" s="272"/>
      <c r="J92" s="272"/>
      <c r="K92" s="259" t="s">
        <v>237</v>
      </c>
      <c r="L92" s="273">
        <v>5</v>
      </c>
      <c r="M92" s="273">
        <v>1</v>
      </c>
      <c r="N92" s="441">
        <v>7700090160</v>
      </c>
      <c r="O92" s="442"/>
      <c r="P92" s="264"/>
      <c r="Q92" s="264">
        <v>0</v>
      </c>
      <c r="R92" s="446">
        <f>R93</f>
        <v>160000</v>
      </c>
      <c r="S92" s="442"/>
      <c r="T92" s="443">
        <f>T93</f>
        <v>160000</v>
      </c>
      <c r="U92" s="442"/>
      <c r="V92" s="257">
        <f>V93</f>
        <v>160000</v>
      </c>
    </row>
    <row r="93" spans="1:22" ht="25.5" x14ac:dyDescent="0.2">
      <c r="A93" s="270"/>
      <c r="B93" s="272"/>
      <c r="C93" s="272"/>
      <c r="D93" s="272"/>
      <c r="E93" s="272"/>
      <c r="F93" s="272"/>
      <c r="G93" s="272"/>
      <c r="H93" s="272"/>
      <c r="I93" s="272"/>
      <c r="J93" s="272"/>
      <c r="K93" s="259" t="s">
        <v>93</v>
      </c>
      <c r="L93" s="273">
        <v>5</v>
      </c>
      <c r="M93" s="273">
        <v>1</v>
      </c>
      <c r="N93" s="441">
        <v>7700090160</v>
      </c>
      <c r="O93" s="442"/>
      <c r="P93" s="264"/>
      <c r="Q93" s="264">
        <v>240</v>
      </c>
      <c r="R93" s="446">
        <v>160000</v>
      </c>
      <c r="S93" s="442"/>
      <c r="T93" s="443">
        <v>160000</v>
      </c>
      <c r="U93" s="442"/>
      <c r="V93" s="257">
        <v>160000</v>
      </c>
    </row>
    <row r="94" spans="1:22" x14ac:dyDescent="0.2">
      <c r="A94" s="377"/>
      <c r="B94" s="378"/>
      <c r="C94" s="362"/>
      <c r="D94" s="363"/>
      <c r="E94" s="363"/>
      <c r="F94" s="363"/>
      <c r="G94" s="363"/>
      <c r="H94" s="363"/>
      <c r="I94" s="363"/>
      <c r="J94" s="363"/>
      <c r="K94" s="364" t="s">
        <v>178</v>
      </c>
      <c r="L94" s="379">
        <v>5</v>
      </c>
      <c r="M94" s="379">
        <v>2</v>
      </c>
      <c r="N94" s="447">
        <v>0</v>
      </c>
      <c r="O94" s="442"/>
      <c r="P94" s="376"/>
      <c r="Q94" s="376">
        <v>0</v>
      </c>
      <c r="R94" s="448">
        <f>R96+R98</f>
        <v>1123779.97</v>
      </c>
      <c r="S94" s="442"/>
      <c r="T94" s="374"/>
      <c r="U94" s="375"/>
      <c r="V94" s="369">
        <f>V95</f>
        <v>29646500</v>
      </c>
    </row>
    <row r="95" spans="1:22" ht="51" x14ac:dyDescent="0.2">
      <c r="A95" s="377"/>
      <c r="B95" s="378"/>
      <c r="C95" s="362"/>
      <c r="D95" s="363"/>
      <c r="E95" s="363"/>
      <c r="F95" s="363"/>
      <c r="G95" s="363"/>
      <c r="H95" s="363"/>
      <c r="I95" s="363"/>
      <c r="J95" s="363"/>
      <c r="K95" s="372" t="s">
        <v>276</v>
      </c>
      <c r="L95" s="373">
        <v>5</v>
      </c>
      <c r="M95" s="373">
        <v>2</v>
      </c>
      <c r="N95" s="441">
        <v>7200000000</v>
      </c>
      <c r="O95" s="442"/>
      <c r="P95" s="370"/>
      <c r="Q95" s="370">
        <v>0</v>
      </c>
      <c r="R95" s="446">
        <f>R98</f>
        <v>0</v>
      </c>
      <c r="S95" s="442"/>
      <c r="T95" s="361"/>
      <c r="U95" s="368"/>
      <c r="V95" s="365">
        <f>V98</f>
        <v>29646500</v>
      </c>
    </row>
    <row r="96" spans="1:22" ht="25.5" x14ac:dyDescent="0.2">
      <c r="A96" s="428"/>
      <c r="B96" s="429"/>
      <c r="C96" s="422"/>
      <c r="D96" s="423"/>
      <c r="E96" s="423"/>
      <c r="F96" s="423"/>
      <c r="G96" s="423"/>
      <c r="H96" s="423"/>
      <c r="I96" s="423"/>
      <c r="J96" s="423"/>
      <c r="K96" s="426" t="s">
        <v>307</v>
      </c>
      <c r="L96" s="427">
        <v>5</v>
      </c>
      <c r="M96" s="427">
        <v>2</v>
      </c>
      <c r="N96" s="441">
        <v>7200140010</v>
      </c>
      <c r="O96" s="442"/>
      <c r="P96" s="425"/>
      <c r="Q96" s="425">
        <v>0</v>
      </c>
      <c r="R96" s="446">
        <f>R97</f>
        <v>1123779.97</v>
      </c>
      <c r="S96" s="442"/>
      <c r="T96" s="421"/>
      <c r="U96" s="368"/>
      <c r="V96" s="424"/>
    </row>
    <row r="97" spans="1:22" x14ac:dyDescent="0.2">
      <c r="A97" s="428"/>
      <c r="B97" s="429"/>
      <c r="C97" s="422"/>
      <c r="D97" s="423"/>
      <c r="E97" s="423"/>
      <c r="F97" s="423"/>
      <c r="G97" s="423"/>
      <c r="H97" s="423"/>
      <c r="I97" s="423"/>
      <c r="J97" s="423"/>
      <c r="K97" s="426" t="s">
        <v>236</v>
      </c>
      <c r="L97" s="427">
        <v>5</v>
      </c>
      <c r="M97" s="427">
        <v>2</v>
      </c>
      <c r="N97" s="441">
        <v>7200140010</v>
      </c>
      <c r="O97" s="442"/>
      <c r="P97" s="425"/>
      <c r="Q97" s="425">
        <v>410</v>
      </c>
      <c r="R97" s="446">
        <v>1123779.97</v>
      </c>
      <c r="S97" s="442"/>
      <c r="T97" s="421"/>
      <c r="U97" s="368"/>
      <c r="V97" s="424"/>
    </row>
    <row r="98" spans="1:22" ht="14.25" customHeight="1" x14ac:dyDescent="0.2">
      <c r="A98" s="377"/>
      <c r="B98" s="378"/>
      <c r="C98" s="362"/>
      <c r="D98" s="363"/>
      <c r="E98" s="363"/>
      <c r="F98" s="363"/>
      <c r="G98" s="363"/>
      <c r="H98" s="363"/>
      <c r="I98" s="363"/>
      <c r="J98" s="363"/>
      <c r="K98" s="426" t="s">
        <v>369</v>
      </c>
      <c r="L98" s="373">
        <v>5</v>
      </c>
      <c r="M98" s="373">
        <v>2</v>
      </c>
      <c r="N98" s="441" t="s">
        <v>370</v>
      </c>
      <c r="O98" s="442"/>
      <c r="P98" s="370"/>
      <c r="Q98" s="370">
        <v>0</v>
      </c>
      <c r="R98" s="446">
        <f>R99</f>
        <v>0</v>
      </c>
      <c r="S98" s="442"/>
      <c r="T98" s="361"/>
      <c r="U98" s="368"/>
      <c r="V98" s="365">
        <f>V99</f>
        <v>29646500</v>
      </c>
    </row>
    <row r="99" spans="1:22" ht="29.25" customHeight="1" x14ac:dyDescent="0.2">
      <c r="A99" s="377"/>
      <c r="B99" s="378"/>
      <c r="C99" s="362"/>
      <c r="D99" s="363"/>
      <c r="E99" s="363"/>
      <c r="F99" s="363"/>
      <c r="G99" s="363"/>
      <c r="H99" s="363"/>
      <c r="I99" s="363"/>
      <c r="J99" s="363"/>
      <c r="K99" s="372" t="s">
        <v>93</v>
      </c>
      <c r="L99" s="373">
        <v>5</v>
      </c>
      <c r="M99" s="373">
        <v>2</v>
      </c>
      <c r="N99" s="441" t="s">
        <v>371</v>
      </c>
      <c r="O99" s="442"/>
      <c r="P99" s="370"/>
      <c r="Q99" s="370">
        <v>410</v>
      </c>
      <c r="R99" s="446">
        <v>0</v>
      </c>
      <c r="S99" s="442"/>
      <c r="T99" s="361"/>
      <c r="U99" s="368"/>
      <c r="V99" s="365">
        <v>29646500</v>
      </c>
    </row>
    <row r="100" spans="1:22" ht="13.5" customHeight="1" x14ac:dyDescent="0.2">
      <c r="A100" s="270"/>
      <c r="B100" s="262"/>
      <c r="C100" s="534" t="s">
        <v>149</v>
      </c>
      <c r="D100" s="535"/>
      <c r="E100" s="535"/>
      <c r="F100" s="535"/>
      <c r="G100" s="535"/>
      <c r="H100" s="535"/>
      <c r="I100" s="535"/>
      <c r="J100" s="535"/>
      <c r="K100" s="536"/>
      <c r="L100" s="108">
        <v>5</v>
      </c>
      <c r="M100" s="108">
        <v>3</v>
      </c>
      <c r="N100" s="504">
        <v>0</v>
      </c>
      <c r="O100" s="504"/>
      <c r="P100" s="496">
        <v>0</v>
      </c>
      <c r="Q100" s="496"/>
      <c r="R100" s="533">
        <f>R101</f>
        <v>13218209.029999999</v>
      </c>
      <c r="S100" s="533"/>
      <c r="T100" s="495">
        <f>T101</f>
        <v>11548533</v>
      </c>
      <c r="U100" s="495"/>
      <c r="V100" s="258">
        <f>V101</f>
        <v>10400000</v>
      </c>
    </row>
    <row r="101" spans="1:22" ht="42.75" customHeight="1" x14ac:dyDescent="0.2">
      <c r="A101" s="270"/>
      <c r="B101" s="262"/>
      <c r="C101" s="497"/>
      <c r="D101" s="497"/>
      <c r="E101" s="489" t="s">
        <v>283</v>
      </c>
      <c r="F101" s="490"/>
      <c r="G101" s="490"/>
      <c r="H101" s="490"/>
      <c r="I101" s="490"/>
      <c r="J101" s="490"/>
      <c r="K101" s="491"/>
      <c r="L101" s="273">
        <v>5</v>
      </c>
      <c r="M101" s="273">
        <v>3</v>
      </c>
      <c r="N101" s="479">
        <v>6400000000</v>
      </c>
      <c r="O101" s="479"/>
      <c r="P101" s="445">
        <v>0</v>
      </c>
      <c r="Q101" s="445"/>
      <c r="R101" s="444">
        <f>R104+R105+R106</f>
        <v>13218209.029999999</v>
      </c>
      <c r="S101" s="444"/>
      <c r="T101" s="444">
        <f>T102</f>
        <v>11548533</v>
      </c>
      <c r="U101" s="444"/>
      <c r="V101" s="257">
        <f>V102</f>
        <v>10400000</v>
      </c>
    </row>
    <row r="102" spans="1:22" ht="28.5" customHeight="1" x14ac:dyDescent="0.2">
      <c r="A102" s="270"/>
      <c r="B102" s="262"/>
      <c r="C102" s="497"/>
      <c r="D102" s="497"/>
      <c r="E102" s="489" t="s">
        <v>194</v>
      </c>
      <c r="F102" s="490"/>
      <c r="G102" s="490"/>
      <c r="H102" s="490"/>
      <c r="I102" s="490"/>
      <c r="J102" s="490"/>
      <c r="K102" s="491"/>
      <c r="L102" s="273">
        <v>5</v>
      </c>
      <c r="M102" s="273">
        <v>3</v>
      </c>
      <c r="N102" s="479">
        <v>6440000000</v>
      </c>
      <c r="O102" s="479"/>
      <c r="P102" s="445">
        <v>0</v>
      </c>
      <c r="Q102" s="445"/>
      <c r="R102" s="444">
        <f>R103+R106</f>
        <v>13218209.029999999</v>
      </c>
      <c r="S102" s="444"/>
      <c r="T102" s="444">
        <f>T103</f>
        <v>11548533</v>
      </c>
      <c r="U102" s="444"/>
      <c r="V102" s="257">
        <f>V103</f>
        <v>10400000</v>
      </c>
    </row>
    <row r="103" spans="1:22" ht="30" customHeight="1" x14ac:dyDescent="0.2">
      <c r="A103" s="270"/>
      <c r="B103" s="262"/>
      <c r="C103" s="497"/>
      <c r="D103" s="497"/>
      <c r="E103" s="489" t="s">
        <v>153</v>
      </c>
      <c r="F103" s="490"/>
      <c r="G103" s="490"/>
      <c r="H103" s="490"/>
      <c r="I103" s="490"/>
      <c r="J103" s="490"/>
      <c r="K103" s="491"/>
      <c r="L103" s="273">
        <v>5</v>
      </c>
      <c r="M103" s="273">
        <v>3</v>
      </c>
      <c r="N103" s="479">
        <v>6440095310</v>
      </c>
      <c r="O103" s="479"/>
      <c r="P103" s="445">
        <v>0</v>
      </c>
      <c r="Q103" s="445"/>
      <c r="R103" s="444">
        <f>R104</f>
        <v>12887509.029999999</v>
      </c>
      <c r="S103" s="444"/>
      <c r="T103" s="444">
        <f>T104+T105</f>
        <v>11548533</v>
      </c>
      <c r="U103" s="444"/>
      <c r="V103" s="257">
        <f>V104</f>
        <v>10400000</v>
      </c>
    </row>
    <row r="104" spans="1:22" ht="15" customHeight="1" x14ac:dyDescent="0.2">
      <c r="A104" s="270"/>
      <c r="B104" s="262"/>
      <c r="C104" s="497"/>
      <c r="D104" s="497"/>
      <c r="E104" s="489" t="s">
        <v>93</v>
      </c>
      <c r="F104" s="490"/>
      <c r="G104" s="490"/>
      <c r="H104" s="490"/>
      <c r="I104" s="490"/>
      <c r="J104" s="490"/>
      <c r="K104" s="491"/>
      <c r="L104" s="273">
        <v>5</v>
      </c>
      <c r="M104" s="273">
        <v>3</v>
      </c>
      <c r="N104" s="479">
        <v>6440095310</v>
      </c>
      <c r="O104" s="479"/>
      <c r="P104" s="445">
        <v>240</v>
      </c>
      <c r="Q104" s="445"/>
      <c r="R104" s="444">
        <v>12887509.029999999</v>
      </c>
      <c r="S104" s="444"/>
      <c r="T104" s="444">
        <v>11548533</v>
      </c>
      <c r="U104" s="444"/>
      <c r="V104" s="257">
        <v>10400000</v>
      </c>
    </row>
    <row r="105" spans="1:22" ht="12.75" customHeight="1" x14ac:dyDescent="0.2">
      <c r="A105" s="270"/>
      <c r="B105" s="262"/>
      <c r="C105" s="262"/>
      <c r="D105" s="262"/>
      <c r="E105" s="259"/>
      <c r="F105" s="259"/>
      <c r="G105" s="259"/>
      <c r="H105" s="259"/>
      <c r="I105" s="259"/>
      <c r="J105" s="259"/>
      <c r="K105" s="301" t="s">
        <v>151</v>
      </c>
      <c r="L105" s="273">
        <v>5</v>
      </c>
      <c r="M105" s="273">
        <v>3</v>
      </c>
      <c r="N105" s="441">
        <v>6440095310</v>
      </c>
      <c r="O105" s="486"/>
      <c r="P105" s="264"/>
      <c r="Q105" s="264">
        <v>850</v>
      </c>
      <c r="R105" s="443">
        <v>0</v>
      </c>
      <c r="S105" s="476"/>
      <c r="T105" s="443">
        <v>0</v>
      </c>
      <c r="U105" s="476"/>
      <c r="V105" s="365" t="s">
        <v>70</v>
      </c>
    </row>
    <row r="106" spans="1:22" ht="12.75" customHeight="1" x14ac:dyDescent="0.2">
      <c r="A106" s="352"/>
      <c r="B106" s="231"/>
      <c r="C106" s="232"/>
      <c r="D106" s="232"/>
      <c r="E106" s="350"/>
      <c r="F106" s="350"/>
      <c r="G106" s="350"/>
      <c r="H106" s="350"/>
      <c r="I106" s="350"/>
      <c r="J106" s="350"/>
      <c r="K106" s="360" t="s">
        <v>365</v>
      </c>
      <c r="L106" s="351">
        <v>5</v>
      </c>
      <c r="M106" s="351">
        <v>3</v>
      </c>
      <c r="N106" s="441" t="s">
        <v>364</v>
      </c>
      <c r="O106" s="442"/>
      <c r="P106" s="349"/>
      <c r="Q106" s="349">
        <v>0</v>
      </c>
      <c r="R106" s="443">
        <f>R107</f>
        <v>330700</v>
      </c>
      <c r="S106" s="442"/>
      <c r="T106" s="346"/>
      <c r="U106" s="347"/>
      <c r="V106" s="348"/>
    </row>
    <row r="107" spans="1:22" ht="12.75" customHeight="1" x14ac:dyDescent="0.2">
      <c r="A107" s="352"/>
      <c r="B107" s="231"/>
      <c r="C107" s="232"/>
      <c r="D107" s="232"/>
      <c r="E107" s="350"/>
      <c r="F107" s="350"/>
      <c r="G107" s="350"/>
      <c r="H107" s="350"/>
      <c r="I107" s="350"/>
      <c r="J107" s="350"/>
      <c r="K107" s="383" t="s">
        <v>91</v>
      </c>
      <c r="L107" s="351">
        <v>5</v>
      </c>
      <c r="M107" s="351">
        <v>3</v>
      </c>
      <c r="N107" s="441" t="s">
        <v>364</v>
      </c>
      <c r="O107" s="442"/>
      <c r="P107" s="349"/>
      <c r="Q107" s="349">
        <v>240</v>
      </c>
      <c r="R107" s="443">
        <v>330700</v>
      </c>
      <c r="S107" s="442"/>
      <c r="T107" s="346"/>
      <c r="U107" s="347"/>
      <c r="V107" s="348"/>
    </row>
    <row r="108" spans="1:22" ht="12.75" customHeight="1" x14ac:dyDescent="0.2">
      <c r="A108" s="270"/>
      <c r="B108" s="449" t="s">
        <v>65</v>
      </c>
      <c r="C108" s="450"/>
      <c r="D108" s="450"/>
      <c r="E108" s="450"/>
      <c r="F108" s="450"/>
      <c r="G108" s="450"/>
      <c r="H108" s="450"/>
      <c r="I108" s="450"/>
      <c r="J108" s="450"/>
      <c r="K108" s="451"/>
      <c r="L108" s="271">
        <v>8</v>
      </c>
      <c r="M108" s="271">
        <v>0</v>
      </c>
      <c r="N108" s="506">
        <v>0</v>
      </c>
      <c r="O108" s="506"/>
      <c r="P108" s="501">
        <v>0</v>
      </c>
      <c r="Q108" s="501"/>
      <c r="R108" s="461">
        <f>R109</f>
        <v>32456150</v>
      </c>
      <c r="S108" s="461"/>
      <c r="T108" s="461">
        <f>T109</f>
        <v>32484150</v>
      </c>
      <c r="U108" s="461"/>
      <c r="V108" s="267">
        <f>V109</f>
        <v>32484150</v>
      </c>
    </row>
    <row r="109" spans="1:22" ht="19.5" customHeight="1" x14ac:dyDescent="0.2">
      <c r="A109" s="270"/>
      <c r="B109" s="262"/>
      <c r="C109" s="534" t="s">
        <v>66</v>
      </c>
      <c r="D109" s="535"/>
      <c r="E109" s="535"/>
      <c r="F109" s="535"/>
      <c r="G109" s="535"/>
      <c r="H109" s="535"/>
      <c r="I109" s="535"/>
      <c r="J109" s="535"/>
      <c r="K109" s="536"/>
      <c r="L109" s="108">
        <v>8</v>
      </c>
      <c r="M109" s="108">
        <v>1</v>
      </c>
      <c r="N109" s="504">
        <v>0</v>
      </c>
      <c r="O109" s="504"/>
      <c r="P109" s="292">
        <v>0</v>
      </c>
      <c r="Q109" s="292">
        <v>0</v>
      </c>
      <c r="R109" s="495">
        <f>R110</f>
        <v>32456150</v>
      </c>
      <c r="S109" s="495"/>
      <c r="T109" s="495">
        <f>T110</f>
        <v>32484150</v>
      </c>
      <c r="U109" s="495"/>
      <c r="V109" s="258">
        <f>V113+V115+V116</f>
        <v>32484150</v>
      </c>
    </row>
    <row r="110" spans="1:22" ht="47.25" customHeight="1" x14ac:dyDescent="0.2">
      <c r="A110" s="270"/>
      <c r="B110" s="262"/>
      <c r="C110" s="497"/>
      <c r="D110" s="497"/>
      <c r="E110" s="489" t="s">
        <v>273</v>
      </c>
      <c r="F110" s="490"/>
      <c r="G110" s="490"/>
      <c r="H110" s="490"/>
      <c r="I110" s="490"/>
      <c r="J110" s="490"/>
      <c r="K110" s="491"/>
      <c r="L110" s="273">
        <v>8</v>
      </c>
      <c r="M110" s="273">
        <v>1</v>
      </c>
      <c r="N110" s="479">
        <v>6400000000</v>
      </c>
      <c r="O110" s="479"/>
      <c r="P110" s="445">
        <v>0</v>
      </c>
      <c r="Q110" s="445"/>
      <c r="R110" s="444">
        <f>R111</f>
        <v>32456150</v>
      </c>
      <c r="S110" s="444"/>
      <c r="T110" s="444">
        <f>T111</f>
        <v>32484150</v>
      </c>
      <c r="U110" s="444"/>
      <c r="V110" s="257">
        <f>V111</f>
        <v>32484150</v>
      </c>
    </row>
    <row r="111" spans="1:22" ht="32.25" customHeight="1" x14ac:dyDescent="0.2">
      <c r="A111" s="270"/>
      <c r="B111" s="262"/>
      <c r="C111" s="497"/>
      <c r="D111" s="497"/>
      <c r="E111" s="489" t="s">
        <v>195</v>
      </c>
      <c r="F111" s="490"/>
      <c r="G111" s="490"/>
      <c r="H111" s="490"/>
      <c r="I111" s="490"/>
      <c r="J111" s="490"/>
      <c r="K111" s="491"/>
      <c r="L111" s="273">
        <v>8</v>
      </c>
      <c r="M111" s="273">
        <v>1</v>
      </c>
      <c r="N111" s="479">
        <v>6450000000</v>
      </c>
      <c r="O111" s="479"/>
      <c r="P111" s="445">
        <v>0</v>
      </c>
      <c r="Q111" s="445"/>
      <c r="R111" s="444">
        <f>R114+R112+R116</f>
        <v>32456150</v>
      </c>
      <c r="S111" s="444"/>
      <c r="T111" s="443">
        <f>T112+T114+T116</f>
        <v>32484150</v>
      </c>
      <c r="U111" s="476"/>
      <c r="V111" s="257">
        <f>V112+V114+V116</f>
        <v>32484150</v>
      </c>
    </row>
    <row r="112" spans="1:22" ht="30" customHeight="1" x14ac:dyDescent="0.2">
      <c r="A112" s="270"/>
      <c r="B112" s="262"/>
      <c r="C112" s="262"/>
      <c r="D112" s="262"/>
      <c r="E112" s="259"/>
      <c r="F112" s="259"/>
      <c r="G112" s="489" t="s">
        <v>216</v>
      </c>
      <c r="H112" s="490"/>
      <c r="I112" s="490"/>
      <c r="J112" s="490"/>
      <c r="K112" s="491"/>
      <c r="L112" s="273">
        <v>8</v>
      </c>
      <c r="M112" s="273">
        <v>1</v>
      </c>
      <c r="N112" s="479">
        <v>6450095220</v>
      </c>
      <c r="O112" s="479"/>
      <c r="P112" s="445">
        <v>0</v>
      </c>
      <c r="Q112" s="445"/>
      <c r="R112" s="444">
        <f>R113</f>
        <v>572000</v>
      </c>
      <c r="S112" s="444"/>
      <c r="T112" s="444">
        <f>T113</f>
        <v>600000</v>
      </c>
      <c r="U112" s="444"/>
      <c r="V112" s="257">
        <f>V113</f>
        <v>600000</v>
      </c>
    </row>
    <row r="113" spans="1:22" ht="38.25" customHeight="1" x14ac:dyDescent="0.2">
      <c r="A113" s="270"/>
      <c r="B113" s="262"/>
      <c r="C113" s="497"/>
      <c r="D113" s="497"/>
      <c r="E113" s="462"/>
      <c r="F113" s="462"/>
      <c r="G113" s="489" t="s">
        <v>93</v>
      </c>
      <c r="H113" s="490"/>
      <c r="I113" s="490"/>
      <c r="J113" s="490"/>
      <c r="K113" s="491"/>
      <c r="L113" s="273">
        <v>8</v>
      </c>
      <c r="M113" s="273">
        <v>1</v>
      </c>
      <c r="N113" s="479">
        <v>6450095220</v>
      </c>
      <c r="O113" s="479"/>
      <c r="P113" s="445">
        <v>240</v>
      </c>
      <c r="Q113" s="445"/>
      <c r="R113" s="444">
        <v>572000</v>
      </c>
      <c r="S113" s="444"/>
      <c r="T113" s="444">
        <v>600000</v>
      </c>
      <c r="U113" s="444"/>
      <c r="V113" s="257">
        <v>600000</v>
      </c>
    </row>
    <row r="114" spans="1:22" x14ac:dyDescent="0.2">
      <c r="A114" s="270"/>
      <c r="B114" s="262"/>
      <c r="C114" s="497"/>
      <c r="D114" s="497"/>
      <c r="E114" s="462"/>
      <c r="F114" s="462"/>
      <c r="G114" s="266"/>
      <c r="H114" s="489" t="s">
        <v>217</v>
      </c>
      <c r="I114" s="490"/>
      <c r="J114" s="490"/>
      <c r="K114" s="491"/>
      <c r="L114" s="273">
        <v>8</v>
      </c>
      <c r="M114" s="273">
        <v>1</v>
      </c>
      <c r="N114" s="479">
        <v>6450075080</v>
      </c>
      <c r="O114" s="479"/>
      <c r="P114" s="445">
        <v>0</v>
      </c>
      <c r="Q114" s="445"/>
      <c r="R114" s="444">
        <f>R115</f>
        <v>29094740</v>
      </c>
      <c r="S114" s="444"/>
      <c r="T114" s="444">
        <f>T115</f>
        <v>31884150</v>
      </c>
      <c r="U114" s="444"/>
      <c r="V114" s="257">
        <f>V115</f>
        <v>31884150</v>
      </c>
    </row>
    <row r="115" spans="1:22" ht="14.25" customHeight="1" x14ac:dyDescent="0.2">
      <c r="A115" s="270"/>
      <c r="B115" s="262"/>
      <c r="C115" s="262"/>
      <c r="D115" s="262"/>
      <c r="E115" s="266"/>
      <c r="F115" s="266"/>
      <c r="G115" s="266"/>
      <c r="H115" s="259"/>
      <c r="I115" s="259"/>
      <c r="J115" s="259"/>
      <c r="K115" s="259" t="s">
        <v>47</v>
      </c>
      <c r="L115" s="273">
        <v>8</v>
      </c>
      <c r="M115" s="273">
        <v>1</v>
      </c>
      <c r="N115" s="479">
        <v>6450075080</v>
      </c>
      <c r="O115" s="479"/>
      <c r="P115" s="264">
        <v>240</v>
      </c>
      <c r="Q115" s="264">
        <v>540</v>
      </c>
      <c r="R115" s="444">
        <v>29094740</v>
      </c>
      <c r="S115" s="444"/>
      <c r="T115" s="444">
        <v>31884150</v>
      </c>
      <c r="U115" s="444"/>
      <c r="V115" s="257">
        <v>31884150</v>
      </c>
    </row>
    <row r="116" spans="1:22" ht="14.25" customHeight="1" x14ac:dyDescent="0.2">
      <c r="A116" s="324"/>
      <c r="B116" s="319"/>
      <c r="C116" s="319"/>
      <c r="D116" s="319"/>
      <c r="E116" s="320"/>
      <c r="F116" s="320"/>
      <c r="G116" s="320"/>
      <c r="H116" s="325"/>
      <c r="I116" s="325"/>
      <c r="J116" s="325"/>
      <c r="K116" s="255" t="s">
        <v>325</v>
      </c>
      <c r="L116" s="323">
        <v>8</v>
      </c>
      <c r="M116" s="323">
        <v>1</v>
      </c>
      <c r="N116" s="479">
        <v>6450097030</v>
      </c>
      <c r="O116" s="479"/>
      <c r="P116" s="321"/>
      <c r="Q116" s="321">
        <v>0</v>
      </c>
      <c r="R116" s="443">
        <f>R117</f>
        <v>2789410</v>
      </c>
      <c r="S116" s="442"/>
      <c r="T116" s="444">
        <f>T117</f>
        <v>0</v>
      </c>
      <c r="U116" s="444"/>
      <c r="V116" s="322">
        <f>V117</f>
        <v>0</v>
      </c>
    </row>
    <row r="117" spans="1:22" ht="14.25" customHeight="1" x14ac:dyDescent="0.2">
      <c r="A117" s="324"/>
      <c r="B117" s="319"/>
      <c r="C117" s="319"/>
      <c r="D117" s="319"/>
      <c r="E117" s="320"/>
      <c r="F117" s="320"/>
      <c r="G117" s="320"/>
      <c r="H117" s="325"/>
      <c r="I117" s="325"/>
      <c r="J117" s="325"/>
      <c r="K117" s="255" t="s">
        <v>326</v>
      </c>
      <c r="L117" s="323">
        <v>8</v>
      </c>
      <c r="M117" s="323">
        <v>1</v>
      </c>
      <c r="N117" s="479">
        <v>6450097030</v>
      </c>
      <c r="O117" s="479"/>
      <c r="P117" s="321"/>
      <c r="Q117" s="321">
        <v>500</v>
      </c>
      <c r="R117" s="443">
        <f>R118</f>
        <v>2789410</v>
      </c>
      <c r="S117" s="442"/>
      <c r="T117" s="444">
        <f>T118</f>
        <v>0</v>
      </c>
      <c r="U117" s="444"/>
      <c r="V117" s="322">
        <f>V118</f>
        <v>0</v>
      </c>
    </row>
    <row r="118" spans="1:22" ht="14.25" customHeight="1" x14ac:dyDescent="0.2">
      <c r="A118" s="324"/>
      <c r="B118" s="319"/>
      <c r="C118" s="319"/>
      <c r="D118" s="319"/>
      <c r="E118" s="320"/>
      <c r="F118" s="320"/>
      <c r="G118" s="320"/>
      <c r="H118" s="325"/>
      <c r="I118" s="325"/>
      <c r="J118" s="325"/>
      <c r="K118" s="255" t="s">
        <v>47</v>
      </c>
      <c r="L118" s="323">
        <v>8</v>
      </c>
      <c r="M118" s="323">
        <v>1</v>
      </c>
      <c r="N118" s="479">
        <v>6450097030</v>
      </c>
      <c r="O118" s="479"/>
      <c r="P118" s="321"/>
      <c r="Q118" s="321">
        <v>540</v>
      </c>
      <c r="R118" s="443">
        <v>2789410</v>
      </c>
      <c r="S118" s="442"/>
      <c r="T118" s="444">
        <v>0</v>
      </c>
      <c r="U118" s="444"/>
      <c r="V118" s="322">
        <v>0</v>
      </c>
    </row>
    <row r="119" spans="1:22" ht="14.25" customHeight="1" x14ac:dyDescent="0.2">
      <c r="A119" s="270"/>
      <c r="B119" s="262"/>
      <c r="C119" s="262"/>
      <c r="D119" s="262"/>
      <c r="E119" s="266"/>
      <c r="F119" s="266"/>
      <c r="G119" s="266"/>
      <c r="H119" s="259"/>
      <c r="I119" s="259"/>
      <c r="J119" s="259"/>
      <c r="K119" s="272" t="s">
        <v>196</v>
      </c>
      <c r="L119" s="271">
        <v>11</v>
      </c>
      <c r="M119" s="271">
        <v>0</v>
      </c>
      <c r="N119" s="580">
        <v>0</v>
      </c>
      <c r="O119" s="499"/>
      <c r="P119" s="276"/>
      <c r="Q119" s="276">
        <v>0</v>
      </c>
      <c r="R119" s="498">
        <f>R120</f>
        <v>628000</v>
      </c>
      <c r="S119" s="499"/>
      <c r="T119" s="498">
        <f>T120</f>
        <v>600000</v>
      </c>
      <c r="U119" s="499"/>
      <c r="V119" s="267">
        <f>V120</f>
        <v>600000</v>
      </c>
    </row>
    <row r="120" spans="1:22" ht="19.5" customHeight="1" x14ac:dyDescent="0.2">
      <c r="A120" s="270"/>
      <c r="B120" s="262"/>
      <c r="C120" s="262"/>
      <c r="D120" s="262"/>
      <c r="E120" s="266"/>
      <c r="F120" s="266"/>
      <c r="G120" s="266"/>
      <c r="H120" s="259"/>
      <c r="I120" s="259"/>
      <c r="J120" s="259"/>
      <c r="K120" s="261" t="s">
        <v>197</v>
      </c>
      <c r="L120" s="108">
        <v>11</v>
      </c>
      <c r="M120" s="108">
        <v>1</v>
      </c>
      <c r="N120" s="482">
        <v>0</v>
      </c>
      <c r="O120" s="500"/>
      <c r="P120" s="263"/>
      <c r="Q120" s="263">
        <v>0</v>
      </c>
      <c r="R120" s="480">
        <f>R121</f>
        <v>628000</v>
      </c>
      <c r="S120" s="500"/>
      <c r="T120" s="480">
        <f>T121</f>
        <v>600000</v>
      </c>
      <c r="U120" s="500"/>
      <c r="V120" s="258">
        <f>V121</f>
        <v>600000</v>
      </c>
    </row>
    <row r="121" spans="1:22" ht="42.75" customHeight="1" x14ac:dyDescent="0.2">
      <c r="A121" s="270"/>
      <c r="B121" s="262"/>
      <c r="C121" s="262"/>
      <c r="D121" s="262"/>
      <c r="E121" s="266"/>
      <c r="F121" s="266"/>
      <c r="G121" s="266"/>
      <c r="H121" s="259"/>
      <c r="I121" s="259"/>
      <c r="J121" s="259"/>
      <c r="K121" s="259" t="s">
        <v>245</v>
      </c>
      <c r="L121" s="273">
        <v>11</v>
      </c>
      <c r="M121" s="273">
        <v>1</v>
      </c>
      <c r="N121" s="477">
        <v>6450000000</v>
      </c>
      <c r="O121" s="488"/>
      <c r="P121" s="264"/>
      <c r="Q121" s="264">
        <v>0</v>
      </c>
      <c r="R121" s="443">
        <f>R122</f>
        <v>628000</v>
      </c>
      <c r="S121" s="488"/>
      <c r="T121" s="443">
        <f>T122</f>
        <v>600000</v>
      </c>
      <c r="U121" s="488"/>
      <c r="V121" s="257">
        <f>V122</f>
        <v>600000</v>
      </c>
    </row>
    <row r="122" spans="1:22" ht="14.25" customHeight="1" x14ac:dyDescent="0.2">
      <c r="A122" s="270"/>
      <c r="B122" s="262"/>
      <c r="C122" s="262"/>
      <c r="D122" s="262"/>
      <c r="E122" s="266"/>
      <c r="F122" s="266"/>
      <c r="G122" s="266"/>
      <c r="H122" s="259"/>
      <c r="I122" s="259"/>
      <c r="J122" s="259"/>
      <c r="K122" s="259" t="s">
        <v>195</v>
      </c>
      <c r="L122" s="273">
        <v>11</v>
      </c>
      <c r="M122" s="273">
        <v>1</v>
      </c>
      <c r="N122" s="477">
        <v>6450000000</v>
      </c>
      <c r="O122" s="488"/>
      <c r="P122" s="264"/>
      <c r="Q122" s="264">
        <v>0</v>
      </c>
      <c r="R122" s="443">
        <f>R123</f>
        <v>628000</v>
      </c>
      <c r="S122" s="488"/>
      <c r="T122" s="443">
        <f>T123</f>
        <v>600000</v>
      </c>
      <c r="U122" s="488"/>
      <c r="V122" s="257">
        <f>V123</f>
        <v>600000</v>
      </c>
    </row>
    <row r="123" spans="1:22" ht="19.5" customHeight="1" x14ac:dyDescent="0.2">
      <c r="A123" s="270"/>
      <c r="B123" s="262"/>
      <c r="C123" s="262"/>
      <c r="D123" s="262"/>
      <c r="E123" s="266"/>
      <c r="F123" s="266"/>
      <c r="G123" s="266"/>
      <c r="H123" s="259"/>
      <c r="I123" s="259"/>
      <c r="J123" s="259"/>
      <c r="K123" s="259" t="s">
        <v>198</v>
      </c>
      <c r="L123" s="273">
        <v>11</v>
      </c>
      <c r="M123" s="273">
        <v>1</v>
      </c>
      <c r="N123" s="477">
        <v>6450095240</v>
      </c>
      <c r="O123" s="488"/>
      <c r="P123" s="264"/>
      <c r="Q123" s="264">
        <v>0</v>
      </c>
      <c r="R123" s="443">
        <f>R124+R125</f>
        <v>628000</v>
      </c>
      <c r="S123" s="488"/>
      <c r="T123" s="443">
        <f>T124</f>
        <v>600000</v>
      </c>
      <c r="U123" s="488"/>
      <c r="V123" s="257">
        <f>V124</f>
        <v>600000</v>
      </c>
    </row>
    <row r="124" spans="1:22" ht="25.5" x14ac:dyDescent="0.2">
      <c r="A124" s="270"/>
      <c r="B124" s="262"/>
      <c r="C124" s="262"/>
      <c r="D124" s="262"/>
      <c r="E124" s="266"/>
      <c r="F124" s="266"/>
      <c r="G124" s="266"/>
      <c r="H124" s="259"/>
      <c r="I124" s="259"/>
      <c r="J124" s="259"/>
      <c r="K124" s="259" t="s">
        <v>93</v>
      </c>
      <c r="L124" s="273">
        <v>11</v>
      </c>
      <c r="M124" s="273">
        <v>1</v>
      </c>
      <c r="N124" s="477">
        <v>6450095240</v>
      </c>
      <c r="O124" s="488"/>
      <c r="P124" s="264"/>
      <c r="Q124" s="264">
        <v>240</v>
      </c>
      <c r="R124" s="443">
        <v>600000</v>
      </c>
      <c r="S124" s="488"/>
      <c r="T124" s="443">
        <v>600000</v>
      </c>
      <c r="U124" s="488"/>
      <c r="V124" s="257">
        <v>600000</v>
      </c>
    </row>
    <row r="125" spans="1:22" x14ac:dyDescent="0.2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401" t="s">
        <v>375</v>
      </c>
      <c r="L125" s="401">
        <v>11</v>
      </c>
      <c r="M125" s="401">
        <v>1</v>
      </c>
      <c r="N125" s="439">
        <v>6450095240</v>
      </c>
      <c r="O125" s="440"/>
      <c r="P125" s="401"/>
      <c r="Q125" s="401">
        <v>350</v>
      </c>
      <c r="R125" s="439">
        <v>28000</v>
      </c>
      <c r="S125" s="440"/>
      <c r="T125" s="401"/>
      <c r="U125" s="401"/>
      <c r="V125" s="401"/>
    </row>
    <row r="126" spans="1:22" x14ac:dyDescent="0.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</row>
    <row r="127" spans="1:22" x14ac:dyDescent="0.2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</row>
  </sheetData>
  <mergeCells count="554">
    <mergeCell ref="T32:U32"/>
    <mergeCell ref="R57:S57"/>
    <mergeCell ref="T60:U60"/>
    <mergeCell ref="R53:S53"/>
    <mergeCell ref="T53:U53"/>
    <mergeCell ref="R60:S60"/>
    <mergeCell ref="R52:S52"/>
    <mergeCell ref="R55:S55"/>
    <mergeCell ref="R56:S56"/>
    <mergeCell ref="R40:S40"/>
    <mergeCell ref="T23:U23"/>
    <mergeCell ref="R23:S23"/>
    <mergeCell ref="T59:U59"/>
    <mergeCell ref="T58:U58"/>
    <mergeCell ref="T24:U24"/>
    <mergeCell ref="R59:S59"/>
    <mergeCell ref="T28:U28"/>
    <mergeCell ref="R45:S45"/>
    <mergeCell ref="R48:S48"/>
    <mergeCell ref="R50:S51"/>
    <mergeCell ref="N122:O122"/>
    <mergeCell ref="N120:O120"/>
    <mergeCell ref="N114:O114"/>
    <mergeCell ref="R121:S121"/>
    <mergeCell ref="N81:O81"/>
    <mergeCell ref="N112:O112"/>
    <mergeCell ref="P112:Q112"/>
    <mergeCell ref="R112:S112"/>
    <mergeCell ref="R86:S86"/>
    <mergeCell ref="N100:O100"/>
    <mergeCell ref="R72:S72"/>
    <mergeCell ref="N86:O86"/>
    <mergeCell ref="N84:O84"/>
    <mergeCell ref="N79:O79"/>
    <mergeCell ref="N91:O91"/>
    <mergeCell ref="N90:O90"/>
    <mergeCell ref="R90:S90"/>
    <mergeCell ref="N89:O89"/>
    <mergeCell ref="R79:S79"/>
    <mergeCell ref="N85:O85"/>
    <mergeCell ref="N58:O58"/>
    <mergeCell ref="R59:S59"/>
    <mergeCell ref="N82:O82"/>
    <mergeCell ref="R81:S81"/>
    <mergeCell ref="R63:S63"/>
    <mergeCell ref="P58:Q58"/>
    <mergeCell ref="R67:S68"/>
    <mergeCell ref="N73:O73"/>
    <mergeCell ref="R73:S73"/>
    <mergeCell ref="P64:Q65"/>
    <mergeCell ref="N119:O119"/>
    <mergeCell ref="P60:Q60"/>
    <mergeCell ref="N70:O70"/>
    <mergeCell ref="N71:O71"/>
    <mergeCell ref="R76:S76"/>
    <mergeCell ref="R114:S114"/>
    <mergeCell ref="N83:O83"/>
    <mergeCell ref="N111:O111"/>
    <mergeCell ref="N108:O108"/>
    <mergeCell ref="P108:Q108"/>
    <mergeCell ref="C113:D113"/>
    <mergeCell ref="E113:F113"/>
    <mergeCell ref="N113:O113"/>
    <mergeCell ref="P113:Q113"/>
    <mergeCell ref="G112:K112"/>
    <mergeCell ref="R70:S70"/>
    <mergeCell ref="N80:O80"/>
    <mergeCell ref="R108:S108"/>
    <mergeCell ref="R93:S93"/>
    <mergeCell ref="P100:Q100"/>
    <mergeCell ref="C110:D110"/>
    <mergeCell ref="E110:K110"/>
    <mergeCell ref="N110:O110"/>
    <mergeCell ref="P110:Q110"/>
    <mergeCell ref="B108:K108"/>
    <mergeCell ref="C109:K109"/>
    <mergeCell ref="C111:D111"/>
    <mergeCell ref="T57:U57"/>
    <mergeCell ref="R58:S58"/>
    <mergeCell ref="C103:D103"/>
    <mergeCell ref="N104:O104"/>
    <mergeCell ref="R104:S104"/>
    <mergeCell ref="C104:D104"/>
    <mergeCell ref="N103:O103"/>
    <mergeCell ref="P103:Q103"/>
    <mergeCell ref="R103:S103"/>
    <mergeCell ref="E104:K104"/>
    <mergeCell ref="P104:Q104"/>
    <mergeCell ref="T67:U68"/>
    <mergeCell ref="R82:S82"/>
    <mergeCell ref="R80:S80"/>
    <mergeCell ref="R83:S83"/>
    <mergeCell ref="R71:S71"/>
    <mergeCell ref="T76:U76"/>
    <mergeCell ref="R77:S77"/>
    <mergeCell ref="R82:S82"/>
    <mergeCell ref="E102:K102"/>
    <mergeCell ref="C59:D59"/>
    <mergeCell ref="N76:O76"/>
    <mergeCell ref="P61:Q61"/>
    <mergeCell ref="N60:O60"/>
    <mergeCell ref="T92:U92"/>
    <mergeCell ref="T87:U87"/>
    <mergeCell ref="T76:U76"/>
    <mergeCell ref="T81:U81"/>
    <mergeCell ref="T82:U82"/>
    <mergeCell ref="T64:U65"/>
    <mergeCell ref="E63:K63"/>
    <mergeCell ref="G64:K65"/>
    <mergeCell ref="C101:D101"/>
    <mergeCell ref="E101:K101"/>
    <mergeCell ref="N101:O101"/>
    <mergeCell ref="P101:Q101"/>
    <mergeCell ref="T83:U83"/>
    <mergeCell ref="T80:U80"/>
    <mergeCell ref="L64:L65"/>
    <mergeCell ref="C54:D54"/>
    <mergeCell ref="E54:F54"/>
    <mergeCell ref="H55:K55"/>
    <mergeCell ref="J56:K56"/>
    <mergeCell ref="V64:V65"/>
    <mergeCell ref="T63:U63"/>
    <mergeCell ref="C63:D63"/>
    <mergeCell ref="N63:O63"/>
    <mergeCell ref="E64:F65"/>
    <mergeCell ref="N64:O65"/>
    <mergeCell ref="C52:D52"/>
    <mergeCell ref="G54:K54"/>
    <mergeCell ref="N52:O52"/>
    <mergeCell ref="C53:D53"/>
    <mergeCell ref="P52:Q52"/>
    <mergeCell ref="P55:Q55"/>
    <mergeCell ref="C55:D55"/>
    <mergeCell ref="N53:O53"/>
    <mergeCell ref="N55:O55"/>
    <mergeCell ref="E53:F53"/>
    <mergeCell ref="N43:O43"/>
    <mergeCell ref="N41:O42"/>
    <mergeCell ref="V41:V42"/>
    <mergeCell ref="T38:U39"/>
    <mergeCell ref="T43:U43"/>
    <mergeCell ref="P40:Q40"/>
    <mergeCell ref="N40:O40"/>
    <mergeCell ref="R38:S39"/>
    <mergeCell ref="P38:Q39"/>
    <mergeCell ref="P41:Q42"/>
    <mergeCell ref="R36:S36"/>
    <mergeCell ref="T36:U36"/>
    <mergeCell ref="D36:E36"/>
    <mergeCell ref="F36:K36"/>
    <mergeCell ref="V38:V39"/>
    <mergeCell ref="N38:O39"/>
    <mergeCell ref="R37:S37"/>
    <mergeCell ref="F37:G37"/>
    <mergeCell ref="H37:K37"/>
    <mergeCell ref="N37:O37"/>
    <mergeCell ref="N31:O31"/>
    <mergeCell ref="B34:K34"/>
    <mergeCell ref="B35:C35"/>
    <mergeCell ref="B36:C36"/>
    <mergeCell ref="N36:O36"/>
    <mergeCell ref="P36:Q36"/>
    <mergeCell ref="I31:K31"/>
    <mergeCell ref="N32:O32"/>
    <mergeCell ref="D35:K35"/>
    <mergeCell ref="N33:O33"/>
    <mergeCell ref="P31:Q31"/>
    <mergeCell ref="R31:S31"/>
    <mergeCell ref="T31:U31"/>
    <mergeCell ref="R32:S32"/>
    <mergeCell ref="T35:U35"/>
    <mergeCell ref="N35:O35"/>
    <mergeCell ref="P35:Q35"/>
    <mergeCell ref="R35:S35"/>
    <mergeCell ref="R34:S34"/>
    <mergeCell ref="N34:O34"/>
    <mergeCell ref="N29:O30"/>
    <mergeCell ref="P29:Q30"/>
    <mergeCell ref="R29:S30"/>
    <mergeCell ref="T29:U30"/>
    <mergeCell ref="V29:V30"/>
    <mergeCell ref="T34:U34"/>
    <mergeCell ref="P33:Q33"/>
    <mergeCell ref="R33:S33"/>
    <mergeCell ref="T33:U33"/>
    <mergeCell ref="P34:Q34"/>
    <mergeCell ref="N28:O28"/>
    <mergeCell ref="P28:Q28"/>
    <mergeCell ref="R28:S28"/>
    <mergeCell ref="R25:S25"/>
    <mergeCell ref="N25:O25"/>
    <mergeCell ref="N24:O24"/>
    <mergeCell ref="R27:S27"/>
    <mergeCell ref="P26:Q26"/>
    <mergeCell ref="T25:U25"/>
    <mergeCell ref="T27:U27"/>
    <mergeCell ref="R24:S24"/>
    <mergeCell ref="N21:O21"/>
    <mergeCell ref="T21:U21"/>
    <mergeCell ref="R26:S26"/>
    <mergeCell ref="T26:U26"/>
    <mergeCell ref="R21:S21"/>
    <mergeCell ref="T22:U22"/>
    <mergeCell ref="P24:Q24"/>
    <mergeCell ref="T19:U19"/>
    <mergeCell ref="N20:O20"/>
    <mergeCell ref="R20:S20"/>
    <mergeCell ref="T20:U20"/>
    <mergeCell ref="N17:O17"/>
    <mergeCell ref="N13:O14"/>
    <mergeCell ref="T17:U17"/>
    <mergeCell ref="P17:Q17"/>
    <mergeCell ref="N18:O18"/>
    <mergeCell ref="T18:U18"/>
    <mergeCell ref="A7:V7"/>
    <mergeCell ref="T12:U12"/>
    <mergeCell ref="N16:O16"/>
    <mergeCell ref="P16:Q16"/>
    <mergeCell ref="R16:S16"/>
    <mergeCell ref="T16:U16"/>
    <mergeCell ref="P13:Q14"/>
    <mergeCell ref="R13:S14"/>
    <mergeCell ref="T13:U14"/>
    <mergeCell ref="N12:O12"/>
    <mergeCell ref="Q5:V5"/>
    <mergeCell ref="C6:D6"/>
    <mergeCell ref="E6:F6"/>
    <mergeCell ref="H6:K6"/>
    <mergeCell ref="O6:P6"/>
    <mergeCell ref="A8:V8"/>
    <mergeCell ref="C5:D5"/>
    <mergeCell ref="E5:F5"/>
    <mergeCell ref="H5:K5"/>
    <mergeCell ref="O5:P5"/>
    <mergeCell ref="C4:D4"/>
    <mergeCell ref="E4:F4"/>
    <mergeCell ref="H4:K4"/>
    <mergeCell ref="O4:P4"/>
    <mergeCell ref="Q4:V4"/>
    <mergeCell ref="H3:K3"/>
    <mergeCell ref="O3:P3"/>
    <mergeCell ref="E3:F3"/>
    <mergeCell ref="C33:D33"/>
    <mergeCell ref="E33:F33"/>
    <mergeCell ref="G33:H33"/>
    <mergeCell ref="E31:F31"/>
    <mergeCell ref="G31:H31"/>
    <mergeCell ref="C31:D31"/>
    <mergeCell ref="C12:D12"/>
    <mergeCell ref="E12:F12"/>
    <mergeCell ref="N22:O22"/>
    <mergeCell ref="H12:K12"/>
    <mergeCell ref="C16:D16"/>
    <mergeCell ref="E16:K16"/>
    <mergeCell ref="N19:O19"/>
    <mergeCell ref="E17:F17"/>
    <mergeCell ref="G17:K17"/>
    <mergeCell ref="C17:D17"/>
    <mergeCell ref="I33:K33"/>
    <mergeCell ref="E28:F28"/>
    <mergeCell ref="R12:S12"/>
    <mergeCell ref="R17:S17"/>
    <mergeCell ref="R18:S18"/>
    <mergeCell ref="R22:S22"/>
    <mergeCell ref="P12:Q12"/>
    <mergeCell ref="P25:Q25"/>
    <mergeCell ref="N23:O23"/>
    <mergeCell ref="P27:Q27"/>
    <mergeCell ref="R19:S19"/>
    <mergeCell ref="C18:D18"/>
    <mergeCell ref="E18:F18"/>
    <mergeCell ref="N27:O27"/>
    <mergeCell ref="C28:D28"/>
    <mergeCell ref="D37:E37"/>
    <mergeCell ref="C27:D27"/>
    <mergeCell ref="E27:F27"/>
    <mergeCell ref="H18:K18"/>
    <mergeCell ref="C24:K24"/>
    <mergeCell ref="T110:U110"/>
    <mergeCell ref="T104:U104"/>
    <mergeCell ref="T102:U102"/>
    <mergeCell ref="R110:S110"/>
    <mergeCell ref="C100:K100"/>
    <mergeCell ref="N102:O102"/>
    <mergeCell ref="P102:Q102"/>
    <mergeCell ref="R102:S102"/>
    <mergeCell ref="E103:K103"/>
    <mergeCell ref="C102:D102"/>
    <mergeCell ref="T123:U123"/>
    <mergeCell ref="N54:O54"/>
    <mergeCell ref="R66:S66"/>
    <mergeCell ref="R87:S87"/>
    <mergeCell ref="N87:O87"/>
    <mergeCell ref="N66:O66"/>
    <mergeCell ref="T121:U121"/>
    <mergeCell ref="R100:S100"/>
    <mergeCell ref="T101:U101"/>
    <mergeCell ref="T108:U108"/>
    <mergeCell ref="T109:U109"/>
    <mergeCell ref="T91:U91"/>
    <mergeCell ref="N109:O109"/>
    <mergeCell ref="N105:O105"/>
    <mergeCell ref="R105:S105"/>
    <mergeCell ref="T105:U105"/>
    <mergeCell ref="R109:S109"/>
    <mergeCell ref="T100:U100"/>
    <mergeCell ref="R101:S101"/>
    <mergeCell ref="R91:S91"/>
    <mergeCell ref="R119:S119"/>
    <mergeCell ref="R122:S122"/>
    <mergeCell ref="T114:U114"/>
    <mergeCell ref="T113:U113"/>
    <mergeCell ref="T122:U122"/>
    <mergeCell ref="T120:U120"/>
    <mergeCell ref="T115:U115"/>
    <mergeCell ref="R113:S113"/>
    <mergeCell ref="C2:D2"/>
    <mergeCell ref="E2:F2"/>
    <mergeCell ref="H2:K2"/>
    <mergeCell ref="O2:P2"/>
    <mergeCell ref="Q2:V2"/>
    <mergeCell ref="Q6:R6"/>
    <mergeCell ref="S6:T6"/>
    <mergeCell ref="U6:V6"/>
    <mergeCell ref="C3:D3"/>
    <mergeCell ref="Q3:V3"/>
    <mergeCell ref="T10:U10"/>
    <mergeCell ref="B11:K11"/>
    <mergeCell ref="N11:O11"/>
    <mergeCell ref="A9:V9"/>
    <mergeCell ref="R11:S11"/>
    <mergeCell ref="T11:U11"/>
    <mergeCell ref="P11:Q11"/>
    <mergeCell ref="B10:O10"/>
    <mergeCell ref="P10:Q10"/>
    <mergeCell ref="R10:S10"/>
    <mergeCell ref="A13:A14"/>
    <mergeCell ref="B13:K14"/>
    <mergeCell ref="L13:L14"/>
    <mergeCell ref="V13:V14"/>
    <mergeCell ref="C15:K15"/>
    <mergeCell ref="N15:O15"/>
    <mergeCell ref="P15:Q15"/>
    <mergeCell ref="R15:S15"/>
    <mergeCell ref="T15:U15"/>
    <mergeCell ref="M13:M14"/>
    <mergeCell ref="P18:Q18"/>
    <mergeCell ref="C25:D25"/>
    <mergeCell ref="E25:K25"/>
    <mergeCell ref="E26:F26"/>
    <mergeCell ref="G26:K26"/>
    <mergeCell ref="G28:H28"/>
    <mergeCell ref="I28:K28"/>
    <mergeCell ref="C26:D26"/>
    <mergeCell ref="G27:K27"/>
    <mergeCell ref="N26:O26"/>
    <mergeCell ref="A29:A30"/>
    <mergeCell ref="B29:B30"/>
    <mergeCell ref="C29:D30"/>
    <mergeCell ref="E29:F30"/>
    <mergeCell ref="G29:H30"/>
    <mergeCell ref="I29:K30"/>
    <mergeCell ref="B37:C37"/>
    <mergeCell ref="T79:U79"/>
    <mergeCell ref="T78:U78"/>
    <mergeCell ref="T37:U37"/>
    <mergeCell ref="B40:C40"/>
    <mergeCell ref="D40:E40"/>
    <mergeCell ref="N78:O78"/>
    <mergeCell ref="N77:O77"/>
    <mergeCell ref="T40:U40"/>
    <mergeCell ref="T41:U42"/>
    <mergeCell ref="H41:J42"/>
    <mergeCell ref="K41:K42"/>
    <mergeCell ref="L29:L30"/>
    <mergeCell ref="M29:M30"/>
    <mergeCell ref="N93:O93"/>
    <mergeCell ref="T93:U93"/>
    <mergeCell ref="N48:O48"/>
    <mergeCell ref="P37:Q37"/>
    <mergeCell ref="R43:S43"/>
    <mergeCell ref="T50:U51"/>
    <mergeCell ref="A50:A51"/>
    <mergeCell ref="B50:K51"/>
    <mergeCell ref="L50:L51"/>
    <mergeCell ref="M50:M51"/>
    <mergeCell ref="N50:O51"/>
    <mergeCell ref="M41:M42"/>
    <mergeCell ref="A41:A42"/>
    <mergeCell ref="B41:C42"/>
    <mergeCell ref="D41:E42"/>
    <mergeCell ref="F41:G42"/>
    <mergeCell ref="E58:K58"/>
    <mergeCell ref="P53:Q53"/>
    <mergeCell ref="N57:O57"/>
    <mergeCell ref="G60:K60"/>
    <mergeCell ref="E55:F55"/>
    <mergeCell ref="E59:F59"/>
    <mergeCell ref="P54:Q54"/>
    <mergeCell ref="P57:Q57"/>
    <mergeCell ref="N56:O56"/>
    <mergeCell ref="P56:Q56"/>
    <mergeCell ref="H56:I56"/>
    <mergeCell ref="V50:V51"/>
    <mergeCell ref="E52:K52"/>
    <mergeCell ref="T52:U52"/>
    <mergeCell ref="G53:K53"/>
    <mergeCell ref="P50:Q51"/>
    <mergeCell ref="R54:S54"/>
    <mergeCell ref="T55:U55"/>
    <mergeCell ref="G59:K59"/>
    <mergeCell ref="P63:Q63"/>
    <mergeCell ref="C56:D56"/>
    <mergeCell ref="E56:F56"/>
    <mergeCell ref="B61:K61"/>
    <mergeCell ref="N61:O61"/>
    <mergeCell ref="C60:D60"/>
    <mergeCell ref="E60:F60"/>
    <mergeCell ref="C57:K57"/>
    <mergeCell ref="C58:D58"/>
    <mergeCell ref="A64:A65"/>
    <mergeCell ref="B64:B65"/>
    <mergeCell ref="C64:D65"/>
    <mergeCell ref="C62:K62"/>
    <mergeCell ref="N62:O62"/>
    <mergeCell ref="A67:A68"/>
    <mergeCell ref="B67:B68"/>
    <mergeCell ref="C67:D68"/>
    <mergeCell ref="C66:D66"/>
    <mergeCell ref="E66:F66"/>
    <mergeCell ref="V67:V68"/>
    <mergeCell ref="T70:U70"/>
    <mergeCell ref="B76:K76"/>
    <mergeCell ref="P76:Q76"/>
    <mergeCell ref="T77:U77"/>
    <mergeCell ref="T88:U88"/>
    <mergeCell ref="L67:L68"/>
    <mergeCell ref="M67:M68"/>
    <mergeCell ref="N67:O68"/>
    <mergeCell ref="P67:Q68"/>
    <mergeCell ref="C114:D114"/>
    <mergeCell ref="E114:F114"/>
    <mergeCell ref="H114:K114"/>
    <mergeCell ref="P114:Q114"/>
    <mergeCell ref="N124:O124"/>
    <mergeCell ref="T119:U119"/>
    <mergeCell ref="N123:O123"/>
    <mergeCell ref="N115:O115"/>
    <mergeCell ref="R120:S120"/>
    <mergeCell ref="R115:S115"/>
    <mergeCell ref="R62:S62"/>
    <mergeCell ref="T62:U62"/>
    <mergeCell ref="T103:U103"/>
    <mergeCell ref="R123:S123"/>
    <mergeCell ref="N106:O106"/>
    <mergeCell ref="P62:Q62"/>
    <mergeCell ref="P66:Q66"/>
    <mergeCell ref="R78:S78"/>
    <mergeCell ref="R79:S79"/>
    <mergeCell ref="T84:U84"/>
    <mergeCell ref="M64:M65"/>
    <mergeCell ref="T112:U112"/>
    <mergeCell ref="T66:U66"/>
    <mergeCell ref="T71:U71"/>
    <mergeCell ref="T69:U69"/>
    <mergeCell ref="E111:K111"/>
    <mergeCell ref="N74:O74"/>
    <mergeCell ref="N75:O75"/>
    <mergeCell ref="R75:S75"/>
    <mergeCell ref="R74:S74"/>
    <mergeCell ref="R124:S124"/>
    <mergeCell ref="T124:U124"/>
    <mergeCell ref="G113:K113"/>
    <mergeCell ref="H67:K68"/>
    <mergeCell ref="G66:K66"/>
    <mergeCell ref="N121:O121"/>
    <mergeCell ref="R92:S92"/>
    <mergeCell ref="R89:S89"/>
    <mergeCell ref="R116:S116"/>
    <mergeCell ref="R117:S117"/>
    <mergeCell ref="R85:S85"/>
    <mergeCell ref="T85:U85"/>
    <mergeCell ref="T86:U86"/>
    <mergeCell ref="T90:U90"/>
    <mergeCell ref="N88:O88"/>
    <mergeCell ref="R84:S84"/>
    <mergeCell ref="R88:S88"/>
    <mergeCell ref="T111:U111"/>
    <mergeCell ref="N92:O92"/>
    <mergeCell ref="T116:U116"/>
    <mergeCell ref="T117:U117"/>
    <mergeCell ref="T118:U118"/>
    <mergeCell ref="N69:O69"/>
    <mergeCell ref="R69:S69"/>
    <mergeCell ref="N116:O116"/>
    <mergeCell ref="N117:O117"/>
    <mergeCell ref="N118:O118"/>
    <mergeCell ref="T44:U44"/>
    <mergeCell ref="N44:O44"/>
    <mergeCell ref="R44:S44"/>
    <mergeCell ref="R46:S46"/>
    <mergeCell ref="T49:U49"/>
    <mergeCell ref="R49:S49"/>
    <mergeCell ref="N49:O49"/>
    <mergeCell ref="T47:U47"/>
    <mergeCell ref="R47:S47"/>
    <mergeCell ref="N47:O47"/>
    <mergeCell ref="T46:U46"/>
    <mergeCell ref="N46:O46"/>
    <mergeCell ref="T45:U45"/>
    <mergeCell ref="N45:O45"/>
    <mergeCell ref="T54:U54"/>
    <mergeCell ref="T61:U61"/>
    <mergeCell ref="T56:U56"/>
    <mergeCell ref="N59:O59"/>
    <mergeCell ref="T48:U48"/>
    <mergeCell ref="P59:Q59"/>
    <mergeCell ref="D38:E39"/>
    <mergeCell ref="B38:C39"/>
    <mergeCell ref="A38:A39"/>
    <mergeCell ref="M38:M39"/>
    <mergeCell ref="L38:L39"/>
    <mergeCell ref="H38:K39"/>
    <mergeCell ref="F38:G39"/>
    <mergeCell ref="H40:J40"/>
    <mergeCell ref="F40:G40"/>
    <mergeCell ref="N79:O79"/>
    <mergeCell ref="L41:L42"/>
    <mergeCell ref="R41:S42"/>
    <mergeCell ref="N72:O72"/>
    <mergeCell ref="R61:S61"/>
    <mergeCell ref="E67:F68"/>
    <mergeCell ref="G67:G68"/>
    <mergeCell ref="R64:S65"/>
    <mergeCell ref="N94:O94"/>
    <mergeCell ref="N95:O95"/>
    <mergeCell ref="N98:O98"/>
    <mergeCell ref="R94:S94"/>
    <mergeCell ref="R95:S95"/>
    <mergeCell ref="R98:S98"/>
    <mergeCell ref="N96:O96"/>
    <mergeCell ref="R96:S96"/>
    <mergeCell ref="N97:O97"/>
    <mergeCell ref="R97:S97"/>
    <mergeCell ref="N125:O125"/>
    <mergeCell ref="R125:S125"/>
    <mergeCell ref="N107:O107"/>
    <mergeCell ref="R107:S107"/>
    <mergeCell ref="N99:O99"/>
    <mergeCell ref="R111:S111"/>
    <mergeCell ref="P111:Q111"/>
    <mergeCell ref="R118:S118"/>
    <mergeCell ref="R106:S106"/>
    <mergeCell ref="R99:S99"/>
  </mergeCells>
  <pageMargins left="0.70866141732283472" right="0.55118110236220474" top="0.59055118110236227" bottom="0.39370078740157483" header="0.31496062992125984" footer="0.27559055118110237"/>
  <pageSetup paperSize="9" scale="78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57"/>
  <sheetViews>
    <sheetView topLeftCell="J1" workbookViewId="0">
      <selection activeCell="AA10" sqref="AA10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6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09"/>
      <c r="C2" s="109"/>
      <c r="D2" s="109"/>
      <c r="E2" s="109"/>
      <c r="F2" s="109"/>
      <c r="G2" s="109"/>
      <c r="H2" s="109"/>
      <c r="I2" s="109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588" t="s">
        <v>385</v>
      </c>
      <c r="Z2" s="588"/>
      <c r="AA2" s="588"/>
      <c r="AB2" s="6" t="s">
        <v>70</v>
      </c>
    </row>
    <row r="3" spans="1:28" x14ac:dyDescent="0.2">
      <c r="B3" s="109"/>
      <c r="C3" s="109"/>
      <c r="D3" s="109"/>
      <c r="E3" s="109"/>
      <c r="F3" s="109"/>
      <c r="G3" s="109"/>
      <c r="H3" s="109"/>
      <c r="I3" s="109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588"/>
      <c r="Z3" s="588"/>
      <c r="AA3" s="588"/>
    </row>
    <row r="4" spans="1:28" ht="15" customHeight="1" x14ac:dyDescent="0.2">
      <c r="B4" s="109"/>
      <c r="C4" s="109"/>
      <c r="D4" s="109"/>
      <c r="E4" s="109"/>
      <c r="F4" s="109"/>
      <c r="G4" s="109"/>
      <c r="H4" s="109"/>
      <c r="I4" s="109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588"/>
      <c r="Z4" s="588"/>
      <c r="AA4" s="588"/>
    </row>
    <row r="5" spans="1:28" ht="3" hidden="1" customHeight="1" x14ac:dyDescent="0.2">
      <c r="B5" s="110" t="s">
        <v>71</v>
      </c>
      <c r="C5" s="111"/>
      <c r="D5" s="111"/>
      <c r="E5" s="111"/>
      <c r="F5" s="111"/>
      <c r="G5" s="111"/>
      <c r="H5" s="111"/>
      <c r="I5" s="111"/>
      <c r="J5" s="46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3"/>
      <c r="W5" s="3"/>
      <c r="X5" s="3"/>
      <c r="Y5" s="3"/>
      <c r="Z5" s="3"/>
      <c r="AA5" s="3"/>
    </row>
    <row r="6" spans="1:28" ht="15.75" customHeight="1" x14ac:dyDescent="0.2">
      <c r="B6" s="113" t="s">
        <v>72</v>
      </c>
      <c r="C6" s="113"/>
      <c r="D6" s="113"/>
      <c r="E6" s="113"/>
      <c r="F6" s="113"/>
      <c r="G6" s="113"/>
      <c r="H6" s="113"/>
      <c r="I6" s="113"/>
      <c r="J6" s="47"/>
      <c r="K6" s="114" t="s">
        <v>312</v>
      </c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48"/>
      <c r="W6" s="48"/>
      <c r="X6" s="48"/>
      <c r="Y6" s="48"/>
      <c r="Z6" s="48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313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35" t="s">
        <v>73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584" t="s">
        <v>74</v>
      </c>
      <c r="C10" s="584"/>
      <c r="D10" s="584"/>
      <c r="E10" s="584"/>
      <c r="F10" s="584"/>
      <c r="G10" s="584"/>
      <c r="H10" s="584"/>
      <c r="I10" s="584"/>
      <c r="J10" s="584"/>
      <c r="K10" s="237" t="s">
        <v>75</v>
      </c>
      <c r="L10" s="237" t="s">
        <v>76</v>
      </c>
      <c r="M10" s="237" t="s">
        <v>77</v>
      </c>
      <c r="N10" s="237" t="s">
        <v>78</v>
      </c>
      <c r="O10" s="238" t="s">
        <v>79</v>
      </c>
      <c r="P10" s="238" t="s">
        <v>80</v>
      </c>
      <c r="Q10" s="237" t="s">
        <v>81</v>
      </c>
      <c r="R10" s="239" t="s">
        <v>82</v>
      </c>
      <c r="S10" s="237" t="s">
        <v>83</v>
      </c>
      <c r="T10" s="237" t="s">
        <v>84</v>
      </c>
      <c r="U10" s="237" t="s">
        <v>85</v>
      </c>
      <c r="V10" s="237" t="s">
        <v>86</v>
      </c>
      <c r="W10" s="237" t="s">
        <v>87</v>
      </c>
      <c r="X10" s="237"/>
      <c r="Y10" s="237">
        <v>2022</v>
      </c>
      <c r="Z10" s="237">
        <v>2023</v>
      </c>
      <c r="AA10" s="237">
        <v>2024</v>
      </c>
      <c r="AB10" s="19" t="s">
        <v>73</v>
      </c>
    </row>
    <row r="11" spans="1:28" ht="16.5" customHeight="1" x14ac:dyDescent="0.2">
      <c r="A11" s="7"/>
      <c r="B11" s="236"/>
      <c r="C11" s="236"/>
      <c r="D11" s="236"/>
      <c r="E11" s="236"/>
      <c r="F11" s="236"/>
      <c r="G11" s="236"/>
      <c r="H11" s="236"/>
      <c r="I11" s="236"/>
      <c r="J11" s="240" t="s">
        <v>220</v>
      </c>
      <c r="K11" s="241">
        <v>134</v>
      </c>
      <c r="L11" s="237"/>
      <c r="M11" s="242">
        <v>0</v>
      </c>
      <c r="N11" s="242">
        <v>0</v>
      </c>
      <c r="O11" s="243">
        <v>0</v>
      </c>
      <c r="P11" s="244">
        <v>0</v>
      </c>
      <c r="Q11" s="237"/>
      <c r="R11" s="239"/>
      <c r="S11" s="237"/>
      <c r="T11" s="237"/>
      <c r="U11" s="237"/>
      <c r="V11" s="237"/>
      <c r="W11" s="237"/>
      <c r="X11" s="237"/>
      <c r="Y11" s="245">
        <f>Y12+Y58+Y71+Y89+Y133+Y145+Y115</f>
        <v>145602552.97</v>
      </c>
      <c r="Z11" s="245">
        <f>Z12+Z58+Z71+Z89+Z133+Z145</f>
        <v>94272535</v>
      </c>
      <c r="AA11" s="245">
        <f>AA12+AA58+AA71+AA89+AA133+AA145</f>
        <v>117991550</v>
      </c>
      <c r="AB11" s="19"/>
    </row>
    <row r="12" spans="1:28" ht="12.75" customHeight="1" x14ac:dyDescent="0.2">
      <c r="A12" s="20"/>
      <c r="B12" s="585" t="s">
        <v>56</v>
      </c>
      <c r="C12" s="585"/>
      <c r="D12" s="585"/>
      <c r="E12" s="585"/>
      <c r="F12" s="585"/>
      <c r="G12" s="585"/>
      <c r="H12" s="585"/>
      <c r="I12" s="585"/>
      <c r="J12" s="586"/>
      <c r="K12" s="116">
        <v>134</v>
      </c>
      <c r="L12" s="117">
        <v>100</v>
      </c>
      <c r="M12" s="118">
        <v>1</v>
      </c>
      <c r="N12" s="118">
        <v>0</v>
      </c>
      <c r="O12" s="119">
        <v>0</v>
      </c>
      <c r="P12" s="120">
        <v>0</v>
      </c>
      <c r="Q12" s="121"/>
      <c r="R12" s="122">
        <v>0</v>
      </c>
      <c r="S12" s="587"/>
      <c r="T12" s="587"/>
      <c r="U12" s="587"/>
      <c r="V12" s="587"/>
      <c r="W12" s="124">
        <v>0</v>
      </c>
      <c r="X12" s="125">
        <v>0</v>
      </c>
      <c r="Y12" s="126">
        <f>Y13+Y20+Y25+Y40+Y46+Y50</f>
        <v>12893985</v>
      </c>
      <c r="Z12" s="126">
        <f>Z13+Z20+Z25+Z40+Z46+Z50</f>
        <v>12650801</v>
      </c>
      <c r="AA12" s="127">
        <f>AA13+AA20+AA25+AA40+AA46+AA50</f>
        <v>12650801</v>
      </c>
      <c r="AB12" s="21" t="s">
        <v>73</v>
      </c>
    </row>
    <row r="13" spans="1:28" ht="37.5" customHeight="1" x14ac:dyDescent="0.2">
      <c r="A13" s="20"/>
      <c r="B13" s="115"/>
      <c r="C13" s="128"/>
      <c r="D13" s="589" t="s">
        <v>57</v>
      </c>
      <c r="E13" s="590"/>
      <c r="F13" s="590"/>
      <c r="G13" s="590"/>
      <c r="H13" s="590"/>
      <c r="I13" s="590"/>
      <c r="J13" s="591"/>
      <c r="K13" s="131">
        <v>134</v>
      </c>
      <c r="L13" s="132">
        <v>102</v>
      </c>
      <c r="M13" s="133">
        <v>1</v>
      </c>
      <c r="N13" s="133">
        <v>2</v>
      </c>
      <c r="O13" s="134">
        <v>0</v>
      </c>
      <c r="P13" s="135">
        <v>0</v>
      </c>
      <c r="Q13" s="136"/>
      <c r="R13" s="137">
        <v>0</v>
      </c>
      <c r="S13" s="592"/>
      <c r="T13" s="592"/>
      <c r="U13" s="592"/>
      <c r="V13" s="592"/>
      <c r="W13" s="139">
        <v>0</v>
      </c>
      <c r="X13" s="140">
        <v>0</v>
      </c>
      <c r="Y13" s="141">
        <f t="shared" ref="Y13:AA16" si="0">Y14</f>
        <v>1200000</v>
      </c>
      <c r="Z13" s="141">
        <f t="shared" si="0"/>
        <v>1200000</v>
      </c>
      <c r="AA13" s="142">
        <f t="shared" si="0"/>
        <v>1200000</v>
      </c>
      <c r="AB13" s="21" t="s">
        <v>73</v>
      </c>
    </row>
    <row r="14" spans="1:28" ht="54" customHeight="1" x14ac:dyDescent="0.2">
      <c r="A14" s="20"/>
      <c r="B14" s="115"/>
      <c r="C14" s="143"/>
      <c r="D14" s="144"/>
      <c r="E14" s="593" t="s">
        <v>273</v>
      </c>
      <c r="F14" s="593"/>
      <c r="G14" s="593"/>
      <c r="H14" s="593"/>
      <c r="I14" s="593"/>
      <c r="J14" s="594"/>
      <c r="K14" s="147">
        <v>134</v>
      </c>
      <c r="L14" s="117">
        <v>102</v>
      </c>
      <c r="M14" s="148">
        <v>1</v>
      </c>
      <c r="N14" s="148">
        <v>2</v>
      </c>
      <c r="O14" s="149">
        <v>6400000000</v>
      </c>
      <c r="P14" s="150">
        <v>0</v>
      </c>
      <c r="Q14" s="121"/>
      <c r="R14" s="122">
        <v>0</v>
      </c>
      <c r="S14" s="595"/>
      <c r="T14" s="595"/>
      <c r="U14" s="595"/>
      <c r="V14" s="595"/>
      <c r="W14" s="124">
        <v>0</v>
      </c>
      <c r="X14" s="125">
        <v>0</v>
      </c>
      <c r="Y14" s="152">
        <f t="shared" si="0"/>
        <v>1200000</v>
      </c>
      <c r="Z14" s="152">
        <f t="shared" si="0"/>
        <v>1200000</v>
      </c>
      <c r="AA14" s="153">
        <f t="shared" si="0"/>
        <v>1200000</v>
      </c>
      <c r="AB14" s="21" t="s">
        <v>73</v>
      </c>
    </row>
    <row r="15" spans="1:28" ht="27" customHeight="1" x14ac:dyDescent="0.2">
      <c r="A15" s="20"/>
      <c r="B15" s="115"/>
      <c r="C15" s="143"/>
      <c r="D15" s="144"/>
      <c r="E15" s="146"/>
      <c r="F15" s="145"/>
      <c r="G15" s="145"/>
      <c r="H15" s="145"/>
      <c r="I15" s="145"/>
      <c r="J15" s="146" t="s">
        <v>185</v>
      </c>
      <c r="K15" s="147">
        <v>134</v>
      </c>
      <c r="L15" s="117"/>
      <c r="M15" s="148">
        <v>1</v>
      </c>
      <c r="N15" s="148">
        <v>2</v>
      </c>
      <c r="O15" s="149">
        <v>6410000000</v>
      </c>
      <c r="P15" s="150">
        <v>0</v>
      </c>
      <c r="Q15" s="121"/>
      <c r="R15" s="122"/>
      <c r="S15" s="151"/>
      <c r="T15" s="151"/>
      <c r="U15" s="151"/>
      <c r="V15" s="151"/>
      <c r="W15" s="124"/>
      <c r="X15" s="125"/>
      <c r="Y15" s="152">
        <f t="shared" si="0"/>
        <v>1200000</v>
      </c>
      <c r="Z15" s="152">
        <f t="shared" si="0"/>
        <v>1200000</v>
      </c>
      <c r="AA15" s="153">
        <f t="shared" si="0"/>
        <v>1200000</v>
      </c>
      <c r="AB15" s="21"/>
    </row>
    <row r="16" spans="1:28" ht="15" customHeight="1" x14ac:dyDescent="0.2">
      <c r="A16" s="20"/>
      <c r="B16" s="115"/>
      <c r="C16" s="143"/>
      <c r="D16" s="154"/>
      <c r="E16" s="146"/>
      <c r="F16" s="593" t="s">
        <v>88</v>
      </c>
      <c r="G16" s="593"/>
      <c r="H16" s="593"/>
      <c r="I16" s="593"/>
      <c r="J16" s="594"/>
      <c r="K16" s="147">
        <v>134</v>
      </c>
      <c r="L16" s="117">
        <v>102</v>
      </c>
      <c r="M16" s="148">
        <v>1</v>
      </c>
      <c r="N16" s="148">
        <v>2</v>
      </c>
      <c r="O16" s="149">
        <v>6410010010</v>
      </c>
      <c r="P16" s="150">
        <v>0</v>
      </c>
      <c r="Q16" s="121"/>
      <c r="R16" s="122">
        <v>0</v>
      </c>
      <c r="S16" s="595"/>
      <c r="T16" s="595"/>
      <c r="U16" s="595"/>
      <c r="V16" s="595"/>
      <c r="W16" s="124">
        <v>0</v>
      </c>
      <c r="X16" s="125">
        <v>0</v>
      </c>
      <c r="Y16" s="152">
        <f t="shared" si="0"/>
        <v>1200000</v>
      </c>
      <c r="Z16" s="152">
        <f t="shared" si="0"/>
        <v>1200000</v>
      </c>
      <c r="AA16" s="153">
        <f t="shared" si="0"/>
        <v>1200000</v>
      </c>
      <c r="AB16" s="21" t="s">
        <v>73</v>
      </c>
    </row>
    <row r="17" spans="1:28" ht="26.25" customHeight="1" x14ac:dyDescent="0.2">
      <c r="A17" s="20"/>
      <c r="B17" s="115"/>
      <c r="C17" s="143"/>
      <c r="D17" s="154"/>
      <c r="E17" s="146"/>
      <c r="F17" s="146"/>
      <c r="G17" s="145"/>
      <c r="H17" s="145"/>
      <c r="I17" s="145"/>
      <c r="J17" s="146" t="s">
        <v>89</v>
      </c>
      <c r="K17" s="147">
        <v>134</v>
      </c>
      <c r="L17" s="117"/>
      <c r="M17" s="148">
        <v>1</v>
      </c>
      <c r="N17" s="148">
        <v>2</v>
      </c>
      <c r="O17" s="149">
        <v>6410010010</v>
      </c>
      <c r="P17" s="150">
        <v>120</v>
      </c>
      <c r="Q17" s="121"/>
      <c r="R17" s="122"/>
      <c r="S17" s="151"/>
      <c r="T17" s="151"/>
      <c r="U17" s="151"/>
      <c r="V17" s="151"/>
      <c r="W17" s="124"/>
      <c r="X17" s="125"/>
      <c r="Y17" s="152">
        <f>Y18+Y19</f>
        <v>1200000</v>
      </c>
      <c r="Z17" s="152">
        <f>Z18+Z19</f>
        <v>1200000</v>
      </c>
      <c r="AA17" s="153">
        <f>AA18+AA19</f>
        <v>1200000</v>
      </c>
      <c r="AB17" s="21"/>
    </row>
    <row r="18" spans="1:28" ht="25.5" customHeight="1" x14ac:dyDescent="0.2">
      <c r="A18" s="20"/>
      <c r="B18" s="115"/>
      <c r="C18" s="143"/>
      <c r="D18" s="154"/>
      <c r="E18" s="146"/>
      <c r="F18" s="146"/>
      <c r="G18" s="145"/>
      <c r="H18" s="145"/>
      <c r="I18" s="145"/>
      <c r="J18" s="146" t="s">
        <v>58</v>
      </c>
      <c r="K18" s="147">
        <v>134</v>
      </c>
      <c r="L18" s="117"/>
      <c r="M18" s="148">
        <v>1</v>
      </c>
      <c r="N18" s="148">
        <v>2</v>
      </c>
      <c r="O18" s="149">
        <v>6410010010</v>
      </c>
      <c r="P18" s="150">
        <v>121</v>
      </c>
      <c r="Q18" s="121"/>
      <c r="R18" s="122"/>
      <c r="S18" s="151"/>
      <c r="T18" s="151"/>
      <c r="U18" s="151"/>
      <c r="V18" s="151"/>
      <c r="W18" s="124"/>
      <c r="X18" s="125"/>
      <c r="Y18" s="152">
        <v>930000</v>
      </c>
      <c r="Z18" s="152">
        <v>930000</v>
      </c>
      <c r="AA18" s="153">
        <v>930000</v>
      </c>
      <c r="AB18" s="21"/>
    </row>
    <row r="19" spans="1:28" ht="41.25" customHeight="1" x14ac:dyDescent="0.2">
      <c r="A19" s="20"/>
      <c r="B19" s="115"/>
      <c r="C19" s="143"/>
      <c r="D19" s="154"/>
      <c r="E19" s="145"/>
      <c r="F19" s="146"/>
      <c r="G19" s="593" t="s">
        <v>59</v>
      </c>
      <c r="H19" s="593"/>
      <c r="I19" s="593"/>
      <c r="J19" s="594"/>
      <c r="K19" s="147">
        <v>134</v>
      </c>
      <c r="L19" s="117">
        <v>102</v>
      </c>
      <c r="M19" s="148">
        <v>1</v>
      </c>
      <c r="N19" s="148">
        <v>2</v>
      </c>
      <c r="O19" s="149">
        <v>6410010010</v>
      </c>
      <c r="P19" s="150">
        <v>129</v>
      </c>
      <c r="Q19" s="121"/>
      <c r="R19" s="122">
        <v>10000</v>
      </c>
      <c r="S19" s="595"/>
      <c r="T19" s="595"/>
      <c r="U19" s="595"/>
      <c r="V19" s="595"/>
      <c r="W19" s="124">
        <v>0</v>
      </c>
      <c r="X19" s="125">
        <v>0</v>
      </c>
      <c r="Y19" s="152">
        <v>270000</v>
      </c>
      <c r="Z19" s="152">
        <v>270000</v>
      </c>
      <c r="AA19" s="153">
        <v>270000</v>
      </c>
      <c r="AB19" s="21" t="s">
        <v>73</v>
      </c>
    </row>
    <row r="20" spans="1:28" ht="51" customHeight="1" x14ac:dyDescent="0.2">
      <c r="A20" s="20"/>
      <c r="B20" s="115"/>
      <c r="C20" s="128"/>
      <c r="D20" s="154"/>
      <c r="E20" s="145"/>
      <c r="F20" s="146"/>
      <c r="G20" s="145"/>
      <c r="H20" s="145"/>
      <c r="I20" s="145"/>
      <c r="J20" s="253" t="s">
        <v>168</v>
      </c>
      <c r="K20" s="116">
        <v>134</v>
      </c>
      <c r="L20" s="155"/>
      <c r="M20" s="118">
        <v>1</v>
      </c>
      <c r="N20" s="118">
        <v>3</v>
      </c>
      <c r="O20" s="119">
        <v>0</v>
      </c>
      <c r="P20" s="120">
        <v>0</v>
      </c>
      <c r="Q20" s="156"/>
      <c r="R20" s="157"/>
      <c r="S20" s="123"/>
      <c r="T20" s="123"/>
      <c r="U20" s="123"/>
      <c r="V20" s="123"/>
      <c r="W20" s="158"/>
      <c r="X20" s="159"/>
      <c r="Y20" s="126">
        <f t="shared" ref="Y20:AA23" si="1">Y21</f>
        <v>100000</v>
      </c>
      <c r="Z20" s="126">
        <f t="shared" si="1"/>
        <v>100000</v>
      </c>
      <c r="AA20" s="127">
        <f t="shared" si="1"/>
        <v>100000</v>
      </c>
      <c r="AB20" s="21"/>
    </row>
    <row r="21" spans="1:28" ht="29.25" customHeight="1" x14ac:dyDescent="0.2">
      <c r="A21" s="20"/>
      <c r="B21" s="115"/>
      <c r="C21" s="128"/>
      <c r="D21" s="154"/>
      <c r="E21" s="145"/>
      <c r="F21" s="146"/>
      <c r="G21" s="145"/>
      <c r="H21" s="145"/>
      <c r="I21" s="145"/>
      <c r="J21" s="252" t="s">
        <v>183</v>
      </c>
      <c r="K21" s="147">
        <v>134</v>
      </c>
      <c r="L21" s="117"/>
      <c r="M21" s="148">
        <v>1</v>
      </c>
      <c r="N21" s="148">
        <v>3</v>
      </c>
      <c r="O21" s="149">
        <v>7700000000</v>
      </c>
      <c r="P21" s="150">
        <v>0</v>
      </c>
      <c r="Q21" s="121"/>
      <c r="R21" s="122"/>
      <c r="S21" s="151"/>
      <c r="T21" s="151"/>
      <c r="U21" s="151"/>
      <c r="V21" s="151"/>
      <c r="W21" s="124"/>
      <c r="X21" s="125"/>
      <c r="Y21" s="152">
        <f t="shared" si="1"/>
        <v>100000</v>
      </c>
      <c r="Z21" s="152">
        <f t="shared" si="1"/>
        <v>100000</v>
      </c>
      <c r="AA21" s="153">
        <f t="shared" si="1"/>
        <v>100000</v>
      </c>
      <c r="AB21" s="21"/>
    </row>
    <row r="22" spans="1:28" ht="26.25" customHeight="1" x14ac:dyDescent="0.2">
      <c r="A22" s="20"/>
      <c r="B22" s="115"/>
      <c r="C22" s="128"/>
      <c r="D22" s="154"/>
      <c r="E22" s="145"/>
      <c r="F22" s="146"/>
      <c r="G22" s="145"/>
      <c r="H22" s="145"/>
      <c r="I22" s="145"/>
      <c r="J22" s="252" t="s">
        <v>184</v>
      </c>
      <c r="K22" s="147">
        <v>134</v>
      </c>
      <c r="L22" s="117"/>
      <c r="M22" s="148">
        <v>1</v>
      </c>
      <c r="N22" s="148">
        <v>3</v>
      </c>
      <c r="O22" s="149">
        <v>7700010030</v>
      </c>
      <c r="P22" s="150">
        <v>0</v>
      </c>
      <c r="Q22" s="121"/>
      <c r="R22" s="122"/>
      <c r="S22" s="151"/>
      <c r="T22" s="151"/>
      <c r="U22" s="151"/>
      <c r="V22" s="151"/>
      <c r="W22" s="124"/>
      <c r="X22" s="125"/>
      <c r="Y22" s="152">
        <f t="shared" si="1"/>
        <v>100000</v>
      </c>
      <c r="Z22" s="152">
        <f t="shared" si="1"/>
        <v>100000</v>
      </c>
      <c r="AA22" s="153">
        <f t="shared" si="1"/>
        <v>100000</v>
      </c>
      <c r="AB22" s="21"/>
    </row>
    <row r="23" spans="1:28" ht="27.75" customHeight="1" x14ac:dyDescent="0.2">
      <c r="A23" s="20"/>
      <c r="B23" s="115"/>
      <c r="C23" s="128"/>
      <c r="D23" s="154"/>
      <c r="E23" s="145"/>
      <c r="F23" s="146"/>
      <c r="G23" s="145"/>
      <c r="H23" s="145"/>
      <c r="I23" s="145"/>
      <c r="J23" s="252" t="s">
        <v>91</v>
      </c>
      <c r="K23" s="147">
        <v>134</v>
      </c>
      <c r="L23" s="117"/>
      <c r="M23" s="148">
        <v>1</v>
      </c>
      <c r="N23" s="148">
        <v>3</v>
      </c>
      <c r="O23" s="149">
        <v>7700010030</v>
      </c>
      <c r="P23" s="150">
        <v>240</v>
      </c>
      <c r="Q23" s="121"/>
      <c r="R23" s="122"/>
      <c r="S23" s="151"/>
      <c r="T23" s="151"/>
      <c r="U23" s="151"/>
      <c r="V23" s="151"/>
      <c r="W23" s="124"/>
      <c r="X23" s="125"/>
      <c r="Y23" s="152">
        <f t="shared" si="1"/>
        <v>100000</v>
      </c>
      <c r="Z23" s="152">
        <f t="shared" si="1"/>
        <v>100000</v>
      </c>
      <c r="AA23" s="153">
        <f t="shared" si="1"/>
        <v>100000</v>
      </c>
      <c r="AB23" s="21"/>
    </row>
    <row r="24" spans="1:28" ht="12.75" customHeight="1" x14ac:dyDescent="0.2">
      <c r="A24" s="20"/>
      <c r="B24" s="115"/>
      <c r="C24" s="128"/>
      <c r="D24" s="154"/>
      <c r="E24" s="145"/>
      <c r="F24" s="146"/>
      <c r="G24" s="145"/>
      <c r="H24" s="145"/>
      <c r="I24" s="145"/>
      <c r="J24" s="146" t="s">
        <v>218</v>
      </c>
      <c r="K24" s="147">
        <v>134</v>
      </c>
      <c r="L24" s="117"/>
      <c r="M24" s="148">
        <v>1</v>
      </c>
      <c r="N24" s="148">
        <v>3</v>
      </c>
      <c r="O24" s="149">
        <v>7700010030</v>
      </c>
      <c r="P24" s="150">
        <v>244</v>
      </c>
      <c r="Q24" s="121"/>
      <c r="R24" s="122"/>
      <c r="S24" s="151"/>
      <c r="T24" s="151"/>
      <c r="U24" s="151"/>
      <c r="V24" s="151"/>
      <c r="W24" s="124"/>
      <c r="X24" s="125"/>
      <c r="Y24" s="152">
        <v>100000</v>
      </c>
      <c r="Z24" s="152">
        <v>100000</v>
      </c>
      <c r="AA24" s="153">
        <v>100000</v>
      </c>
      <c r="AB24" s="21"/>
    </row>
    <row r="25" spans="1:28" s="24" customFormat="1" ht="55.5" customHeight="1" x14ac:dyDescent="0.2">
      <c r="A25" s="22"/>
      <c r="B25" s="115"/>
      <c r="C25" s="128"/>
      <c r="D25" s="154"/>
      <c r="E25" s="154"/>
      <c r="F25" s="144"/>
      <c r="G25" s="154"/>
      <c r="H25" s="154"/>
      <c r="I25" s="154"/>
      <c r="J25" s="129" t="s">
        <v>60</v>
      </c>
      <c r="K25" s="131">
        <v>134</v>
      </c>
      <c r="L25" s="160"/>
      <c r="M25" s="133">
        <v>1</v>
      </c>
      <c r="N25" s="133">
        <v>4</v>
      </c>
      <c r="O25" s="134">
        <v>0</v>
      </c>
      <c r="P25" s="135">
        <v>0</v>
      </c>
      <c r="Q25" s="161"/>
      <c r="R25" s="162"/>
      <c r="S25" s="138"/>
      <c r="T25" s="138"/>
      <c r="U25" s="138"/>
      <c r="V25" s="138"/>
      <c r="W25" s="163"/>
      <c r="X25" s="164"/>
      <c r="Y25" s="141">
        <f>Y26</f>
        <v>10239084</v>
      </c>
      <c r="Z25" s="141">
        <f t="shared" ref="Y25:AA27" si="2">Z26</f>
        <v>9995900</v>
      </c>
      <c r="AA25" s="142">
        <f t="shared" si="2"/>
        <v>9995900</v>
      </c>
      <c r="AB25" s="23"/>
    </row>
    <row r="26" spans="1:28" s="6" customFormat="1" ht="55.5" customHeight="1" x14ac:dyDescent="0.2">
      <c r="A26" s="20"/>
      <c r="B26" s="165"/>
      <c r="C26" s="166"/>
      <c r="D26" s="593" t="s">
        <v>273</v>
      </c>
      <c r="E26" s="593"/>
      <c r="F26" s="593"/>
      <c r="G26" s="593"/>
      <c r="H26" s="593"/>
      <c r="I26" s="593"/>
      <c r="J26" s="594"/>
      <c r="K26" s="147">
        <v>134</v>
      </c>
      <c r="L26" s="117">
        <v>104</v>
      </c>
      <c r="M26" s="148">
        <v>1</v>
      </c>
      <c r="N26" s="148">
        <v>4</v>
      </c>
      <c r="O26" s="149">
        <v>6400000000</v>
      </c>
      <c r="P26" s="150">
        <v>0</v>
      </c>
      <c r="Q26" s="121"/>
      <c r="R26" s="122">
        <v>0</v>
      </c>
      <c r="S26" s="595"/>
      <c r="T26" s="595"/>
      <c r="U26" s="595"/>
      <c r="V26" s="595"/>
      <c r="W26" s="124">
        <v>0</v>
      </c>
      <c r="X26" s="125">
        <v>0</v>
      </c>
      <c r="Y26" s="152">
        <f t="shared" si="2"/>
        <v>10239084</v>
      </c>
      <c r="Z26" s="152">
        <f t="shared" si="2"/>
        <v>9995900</v>
      </c>
      <c r="AA26" s="153">
        <f t="shared" si="2"/>
        <v>9995900</v>
      </c>
      <c r="AB26" s="25" t="s">
        <v>73</v>
      </c>
    </row>
    <row r="27" spans="1:28" ht="27.75" customHeight="1" x14ac:dyDescent="0.2">
      <c r="A27" s="20"/>
      <c r="B27" s="115"/>
      <c r="C27" s="143"/>
      <c r="D27" s="144"/>
      <c r="E27" s="593" t="s">
        <v>185</v>
      </c>
      <c r="F27" s="593"/>
      <c r="G27" s="593"/>
      <c r="H27" s="593"/>
      <c r="I27" s="593"/>
      <c r="J27" s="594"/>
      <c r="K27" s="147">
        <v>134</v>
      </c>
      <c r="L27" s="117">
        <v>104</v>
      </c>
      <c r="M27" s="148">
        <v>1</v>
      </c>
      <c r="N27" s="148">
        <v>4</v>
      </c>
      <c r="O27" s="149">
        <v>6410000000</v>
      </c>
      <c r="P27" s="150">
        <v>0</v>
      </c>
      <c r="Q27" s="121"/>
      <c r="R27" s="122">
        <v>0</v>
      </c>
      <c r="S27" s="595"/>
      <c r="T27" s="595"/>
      <c r="U27" s="595"/>
      <c r="V27" s="595"/>
      <c r="W27" s="124">
        <v>0</v>
      </c>
      <c r="X27" s="125">
        <v>0</v>
      </c>
      <c r="Y27" s="152">
        <f t="shared" si="2"/>
        <v>10239084</v>
      </c>
      <c r="Z27" s="152">
        <f t="shared" si="2"/>
        <v>9995900</v>
      </c>
      <c r="AA27" s="153">
        <f t="shared" si="2"/>
        <v>9995900</v>
      </c>
      <c r="AB27" s="21" t="s">
        <v>73</v>
      </c>
    </row>
    <row r="28" spans="1:28" ht="13.5" customHeight="1" x14ac:dyDescent="0.2">
      <c r="A28" s="20"/>
      <c r="B28" s="115"/>
      <c r="C28" s="143"/>
      <c r="D28" s="154"/>
      <c r="E28" s="146"/>
      <c r="F28" s="593" t="s">
        <v>90</v>
      </c>
      <c r="G28" s="593"/>
      <c r="H28" s="593"/>
      <c r="I28" s="593"/>
      <c r="J28" s="594"/>
      <c r="K28" s="147">
        <v>134</v>
      </c>
      <c r="L28" s="117">
        <v>104</v>
      </c>
      <c r="M28" s="148">
        <v>1</v>
      </c>
      <c r="N28" s="148">
        <v>4</v>
      </c>
      <c r="O28" s="149">
        <v>6410010020</v>
      </c>
      <c r="P28" s="150">
        <v>0</v>
      </c>
      <c r="Q28" s="121"/>
      <c r="R28" s="122">
        <v>0</v>
      </c>
      <c r="S28" s="595"/>
      <c r="T28" s="595"/>
      <c r="U28" s="595"/>
      <c r="V28" s="595"/>
      <c r="W28" s="124">
        <v>0</v>
      </c>
      <c r="X28" s="125">
        <v>0</v>
      </c>
      <c r="Y28" s="152">
        <f>Y29+Y32+Y35+Y36</f>
        <v>10239084</v>
      </c>
      <c r="Z28" s="152">
        <f>Z29+Z32+Z35+Z36</f>
        <v>9995900</v>
      </c>
      <c r="AA28" s="153">
        <f>AA29+AA32+AA35+AA36</f>
        <v>9995900</v>
      </c>
      <c r="AB28" s="21" t="s">
        <v>73</v>
      </c>
    </row>
    <row r="29" spans="1:28" ht="26.25" customHeight="1" x14ac:dyDescent="0.2">
      <c r="A29" s="20"/>
      <c r="B29" s="115"/>
      <c r="C29" s="143"/>
      <c r="D29" s="154"/>
      <c r="E29" s="145"/>
      <c r="F29" s="146"/>
      <c r="G29" s="593" t="s">
        <v>89</v>
      </c>
      <c r="H29" s="593"/>
      <c r="I29" s="593"/>
      <c r="J29" s="594"/>
      <c r="K29" s="147">
        <v>134</v>
      </c>
      <c r="L29" s="117">
        <v>104</v>
      </c>
      <c r="M29" s="148">
        <v>1</v>
      </c>
      <c r="N29" s="148">
        <v>4</v>
      </c>
      <c r="O29" s="149">
        <v>6410010020</v>
      </c>
      <c r="P29" s="150">
        <v>120</v>
      </c>
      <c r="Q29" s="121"/>
      <c r="R29" s="122">
        <v>10000</v>
      </c>
      <c r="S29" s="595"/>
      <c r="T29" s="595"/>
      <c r="U29" s="595"/>
      <c r="V29" s="595"/>
      <c r="W29" s="124">
        <v>0</v>
      </c>
      <c r="X29" s="125">
        <v>0</v>
      </c>
      <c r="Y29" s="152">
        <f>Y30+Y31</f>
        <v>6884000</v>
      </c>
      <c r="Z29" s="152">
        <f>Z30+Z31</f>
        <v>6884000</v>
      </c>
      <c r="AA29" s="153">
        <f>AA30+AA31</f>
        <v>6884000</v>
      </c>
      <c r="AB29" s="21" t="s">
        <v>73</v>
      </c>
    </row>
    <row r="30" spans="1:28" ht="25.5" customHeight="1" x14ac:dyDescent="0.2">
      <c r="A30" s="20"/>
      <c r="B30" s="115"/>
      <c r="C30" s="143"/>
      <c r="D30" s="154"/>
      <c r="E30" s="145"/>
      <c r="F30" s="146"/>
      <c r="G30" s="145"/>
      <c r="H30" s="145"/>
      <c r="I30" s="145"/>
      <c r="J30" s="145" t="s">
        <v>58</v>
      </c>
      <c r="K30" s="147">
        <v>134</v>
      </c>
      <c r="L30" s="201"/>
      <c r="M30" s="202">
        <v>1</v>
      </c>
      <c r="N30" s="202">
        <v>4</v>
      </c>
      <c r="O30" s="203">
        <v>6410010020</v>
      </c>
      <c r="P30" s="150">
        <v>121</v>
      </c>
      <c r="Q30" s="147"/>
      <c r="R30" s="204"/>
      <c r="S30" s="151"/>
      <c r="T30" s="151"/>
      <c r="U30" s="151"/>
      <c r="V30" s="151"/>
      <c r="W30" s="151"/>
      <c r="X30" s="151"/>
      <c r="Y30" s="153">
        <v>5284000</v>
      </c>
      <c r="Z30" s="153">
        <v>5284000</v>
      </c>
      <c r="AA30" s="153">
        <v>5284000</v>
      </c>
      <c r="AB30" s="21"/>
    </row>
    <row r="31" spans="1:28" ht="26.25" customHeight="1" x14ac:dyDescent="0.2">
      <c r="A31" s="20"/>
      <c r="B31" s="115"/>
      <c r="C31" s="143"/>
      <c r="D31" s="154"/>
      <c r="E31" s="145"/>
      <c r="F31" s="146"/>
      <c r="G31" s="145"/>
      <c r="H31" s="145"/>
      <c r="I31" s="145"/>
      <c r="J31" s="145" t="s">
        <v>59</v>
      </c>
      <c r="K31" s="147">
        <v>134</v>
      </c>
      <c r="L31" s="201"/>
      <c r="M31" s="202">
        <v>1</v>
      </c>
      <c r="N31" s="202">
        <v>4</v>
      </c>
      <c r="O31" s="203">
        <v>6410010020</v>
      </c>
      <c r="P31" s="150">
        <v>129</v>
      </c>
      <c r="Q31" s="147"/>
      <c r="R31" s="204"/>
      <c r="S31" s="151"/>
      <c r="T31" s="151"/>
      <c r="U31" s="151"/>
      <c r="V31" s="151"/>
      <c r="W31" s="151"/>
      <c r="X31" s="151"/>
      <c r="Y31" s="153">
        <v>1600000</v>
      </c>
      <c r="Z31" s="153">
        <v>1600000</v>
      </c>
      <c r="AA31" s="153">
        <v>1600000</v>
      </c>
      <c r="AB31" s="21" t="s">
        <v>73</v>
      </c>
    </row>
    <row r="32" spans="1:28" ht="27.75" customHeight="1" x14ac:dyDescent="0.2">
      <c r="A32" s="20"/>
      <c r="B32" s="115"/>
      <c r="C32" s="143"/>
      <c r="D32" s="154"/>
      <c r="E32" s="145"/>
      <c r="F32" s="146"/>
      <c r="G32" s="593" t="s">
        <v>91</v>
      </c>
      <c r="H32" s="593"/>
      <c r="I32" s="593"/>
      <c r="J32" s="594"/>
      <c r="K32" s="147">
        <v>134</v>
      </c>
      <c r="L32" s="117">
        <v>104</v>
      </c>
      <c r="M32" s="148">
        <v>1</v>
      </c>
      <c r="N32" s="148">
        <v>4</v>
      </c>
      <c r="O32" s="149">
        <v>6410010020</v>
      </c>
      <c r="P32" s="150" t="s">
        <v>92</v>
      </c>
      <c r="Q32" s="121"/>
      <c r="R32" s="122">
        <v>10000</v>
      </c>
      <c r="S32" s="595"/>
      <c r="T32" s="595"/>
      <c r="U32" s="595"/>
      <c r="V32" s="595"/>
      <c r="W32" s="124">
        <v>0</v>
      </c>
      <c r="X32" s="125">
        <v>0</v>
      </c>
      <c r="Y32" s="152">
        <f>Y33+Y34</f>
        <v>3213461.93</v>
      </c>
      <c r="Z32" s="152">
        <f>Z33+Z34</f>
        <v>3000000</v>
      </c>
      <c r="AA32" s="153">
        <f>AA33+AA34</f>
        <v>3000000</v>
      </c>
      <c r="AB32" s="21"/>
    </row>
    <row r="33" spans="1:28" ht="12.75" customHeight="1" x14ac:dyDescent="0.2">
      <c r="A33" s="20"/>
      <c r="B33" s="115"/>
      <c r="C33" s="143"/>
      <c r="D33" s="154"/>
      <c r="E33" s="145"/>
      <c r="F33" s="146"/>
      <c r="G33" s="145"/>
      <c r="H33" s="145"/>
      <c r="I33" s="145"/>
      <c r="J33" s="146" t="s">
        <v>218</v>
      </c>
      <c r="K33" s="147">
        <v>134</v>
      </c>
      <c r="L33" s="117"/>
      <c r="M33" s="148">
        <v>1</v>
      </c>
      <c r="N33" s="148">
        <v>4</v>
      </c>
      <c r="O33" s="149">
        <v>6410010020</v>
      </c>
      <c r="P33" s="150">
        <v>244</v>
      </c>
      <c r="Q33" s="121"/>
      <c r="R33" s="122"/>
      <c r="S33" s="151"/>
      <c r="T33" s="151"/>
      <c r="U33" s="151"/>
      <c r="V33" s="151"/>
      <c r="W33" s="124"/>
      <c r="X33" s="125"/>
      <c r="Y33" s="152">
        <v>2913461.93</v>
      </c>
      <c r="Z33" s="152">
        <v>2700000</v>
      </c>
      <c r="AA33" s="153">
        <v>2700000</v>
      </c>
      <c r="AB33" s="21"/>
    </row>
    <row r="34" spans="1:28" ht="12.75" customHeight="1" x14ac:dyDescent="0.2">
      <c r="A34" s="20"/>
      <c r="B34" s="115"/>
      <c r="C34" s="167"/>
      <c r="D34" s="168"/>
      <c r="E34" s="169"/>
      <c r="F34" s="170"/>
      <c r="G34" s="169"/>
      <c r="H34" s="169"/>
      <c r="I34" s="169"/>
      <c r="J34" t="s">
        <v>282</v>
      </c>
      <c r="K34" s="147">
        <v>134</v>
      </c>
      <c r="L34" s="117"/>
      <c r="M34" s="148">
        <v>1</v>
      </c>
      <c r="N34" s="148">
        <v>4</v>
      </c>
      <c r="O34" s="149">
        <v>6410010020</v>
      </c>
      <c r="P34" s="150">
        <v>247</v>
      </c>
      <c r="Q34" s="121"/>
      <c r="R34" s="122"/>
      <c r="S34" s="151"/>
      <c r="T34" s="151"/>
      <c r="U34" s="151"/>
      <c r="V34" s="151"/>
      <c r="W34" s="124"/>
      <c r="X34" s="125"/>
      <c r="Y34" s="152">
        <v>300000</v>
      </c>
      <c r="Z34" s="152">
        <v>300000</v>
      </c>
      <c r="AA34" s="153">
        <v>300000</v>
      </c>
      <c r="AB34" s="21"/>
    </row>
    <row r="35" spans="1:28" s="40" customFormat="1" ht="12" customHeight="1" x14ac:dyDescent="0.2">
      <c r="A35" s="20"/>
      <c r="B35" s="115"/>
      <c r="C35" s="167"/>
      <c r="D35" s="168"/>
      <c r="E35" s="169"/>
      <c r="F35" s="170"/>
      <c r="G35" s="169"/>
      <c r="H35" s="169"/>
      <c r="I35" s="169"/>
      <c r="J35" s="170" t="s">
        <v>47</v>
      </c>
      <c r="K35" s="147">
        <v>134</v>
      </c>
      <c r="L35" s="117"/>
      <c r="M35" s="148">
        <v>1</v>
      </c>
      <c r="N35" s="148">
        <v>4</v>
      </c>
      <c r="O35" s="149">
        <v>6410010020</v>
      </c>
      <c r="P35" s="150">
        <v>540</v>
      </c>
      <c r="Q35" s="121"/>
      <c r="R35" s="122"/>
      <c r="S35" s="151"/>
      <c r="T35" s="151"/>
      <c r="U35" s="151"/>
      <c r="V35" s="151"/>
      <c r="W35" s="124"/>
      <c r="X35" s="125"/>
      <c r="Y35" s="152">
        <v>88384</v>
      </c>
      <c r="Z35" s="152">
        <v>70200</v>
      </c>
      <c r="AA35" s="153">
        <v>70200</v>
      </c>
      <c r="AB35" s="39"/>
    </row>
    <row r="36" spans="1:28" s="40" customFormat="1" ht="15" customHeight="1" x14ac:dyDescent="0.2">
      <c r="A36" s="20"/>
      <c r="B36" s="171"/>
      <c r="C36" s="172"/>
      <c r="D36" s="173"/>
      <c r="E36" s="174"/>
      <c r="F36" s="175"/>
      <c r="G36" s="174"/>
      <c r="H36" s="174"/>
      <c r="I36" s="174"/>
      <c r="J36" s="170" t="s">
        <v>151</v>
      </c>
      <c r="K36" s="147">
        <v>134</v>
      </c>
      <c r="L36" s="117"/>
      <c r="M36" s="148">
        <v>1</v>
      </c>
      <c r="N36" s="148">
        <v>4</v>
      </c>
      <c r="O36" s="149">
        <v>6410010020</v>
      </c>
      <c r="P36" s="150">
        <v>850</v>
      </c>
      <c r="Q36" s="121"/>
      <c r="R36" s="122"/>
      <c r="S36" s="151"/>
      <c r="T36" s="151"/>
      <c r="U36" s="151"/>
      <c r="V36" s="151"/>
      <c r="W36" s="124"/>
      <c r="X36" s="125"/>
      <c r="Y36" s="152">
        <f>Y37+Y38+Y39</f>
        <v>53238.07</v>
      </c>
      <c r="Z36" s="152">
        <f>Z37+Z38+Z39</f>
        <v>41700</v>
      </c>
      <c r="AA36" s="153">
        <v>41700</v>
      </c>
      <c r="AB36" s="39"/>
    </row>
    <row r="37" spans="1:28" ht="14.25" customHeight="1" x14ac:dyDescent="0.2">
      <c r="A37" s="20"/>
      <c r="B37" s="171"/>
      <c r="C37" s="172"/>
      <c r="D37" s="173"/>
      <c r="E37" s="174"/>
      <c r="F37" s="175"/>
      <c r="G37" s="175"/>
      <c r="H37" s="175"/>
      <c r="I37" s="175"/>
      <c r="J37" s="170" t="s">
        <v>208</v>
      </c>
      <c r="K37" s="147">
        <v>134</v>
      </c>
      <c r="L37" s="117"/>
      <c r="M37" s="148">
        <v>1</v>
      </c>
      <c r="N37" s="148">
        <v>4</v>
      </c>
      <c r="O37" s="149">
        <v>6410010020</v>
      </c>
      <c r="P37" s="150">
        <v>851</v>
      </c>
      <c r="Q37" s="121"/>
      <c r="R37" s="122"/>
      <c r="S37" s="125"/>
      <c r="T37" s="219"/>
      <c r="U37" s="219"/>
      <c r="V37" s="124"/>
      <c r="W37" s="124"/>
      <c r="X37" s="125"/>
      <c r="Y37" s="152">
        <v>32000</v>
      </c>
      <c r="Z37" s="152">
        <v>32000</v>
      </c>
      <c r="AA37" s="153">
        <v>32000</v>
      </c>
      <c r="AB37" s="21" t="s">
        <v>73</v>
      </c>
    </row>
    <row r="38" spans="1:28" ht="15.75" customHeight="1" x14ac:dyDescent="0.2">
      <c r="A38" s="20"/>
      <c r="B38" s="115"/>
      <c r="C38" s="143"/>
      <c r="D38" s="154"/>
      <c r="E38" s="145"/>
      <c r="F38" s="146"/>
      <c r="G38" s="594" t="s">
        <v>202</v>
      </c>
      <c r="H38" s="596"/>
      <c r="I38" s="596"/>
      <c r="J38" s="597"/>
      <c r="K38" s="147">
        <v>134</v>
      </c>
      <c r="L38" s="117">
        <v>104</v>
      </c>
      <c r="M38" s="148">
        <v>1</v>
      </c>
      <c r="N38" s="148">
        <v>4</v>
      </c>
      <c r="O38" s="149">
        <v>6410010020</v>
      </c>
      <c r="P38" s="150">
        <v>852</v>
      </c>
      <c r="Q38" s="121"/>
      <c r="R38" s="122">
        <v>10000</v>
      </c>
      <c r="S38" s="600"/>
      <c r="T38" s="601"/>
      <c r="U38" s="601"/>
      <c r="V38" s="602"/>
      <c r="W38" s="124">
        <v>0</v>
      </c>
      <c r="X38" s="125">
        <v>0</v>
      </c>
      <c r="Y38" s="152">
        <v>8600</v>
      </c>
      <c r="Z38" s="152">
        <v>8200</v>
      </c>
      <c r="AA38" s="153">
        <v>3870</v>
      </c>
      <c r="AB38" s="21"/>
    </row>
    <row r="39" spans="1:28" ht="15.75" customHeight="1" x14ac:dyDescent="0.2">
      <c r="A39" s="20"/>
      <c r="B39" s="115"/>
      <c r="C39" s="143"/>
      <c r="D39" s="154"/>
      <c r="E39" s="145"/>
      <c r="F39" s="146"/>
      <c r="G39" s="145"/>
      <c r="H39" s="145"/>
      <c r="I39" s="145"/>
      <c r="J39" s="146" t="s">
        <v>203</v>
      </c>
      <c r="K39" s="147">
        <v>134</v>
      </c>
      <c r="L39" s="117"/>
      <c r="M39" s="148">
        <v>1</v>
      </c>
      <c r="N39" s="148">
        <v>4</v>
      </c>
      <c r="O39" s="149">
        <v>6410010020</v>
      </c>
      <c r="P39" s="150">
        <v>853</v>
      </c>
      <c r="Q39" s="121"/>
      <c r="R39" s="122"/>
      <c r="S39" s="151"/>
      <c r="T39" s="151"/>
      <c r="U39" s="151"/>
      <c r="V39" s="151"/>
      <c r="W39" s="124"/>
      <c r="X39" s="125"/>
      <c r="Y39" s="152">
        <v>12638.07</v>
      </c>
      <c r="Z39" s="152">
        <v>1500</v>
      </c>
      <c r="AA39" s="153">
        <v>1500</v>
      </c>
      <c r="AB39" s="21" t="s">
        <v>73</v>
      </c>
    </row>
    <row r="40" spans="1:28" ht="27" customHeight="1" x14ac:dyDescent="0.2">
      <c r="A40" s="20"/>
      <c r="B40" s="603" t="s">
        <v>170</v>
      </c>
      <c r="C40" s="603"/>
      <c r="D40" s="603"/>
      <c r="E40" s="603"/>
      <c r="F40" s="603"/>
      <c r="G40" s="603"/>
      <c r="H40" s="603"/>
      <c r="I40" s="603"/>
      <c r="J40" s="604"/>
      <c r="K40" s="131">
        <v>134</v>
      </c>
      <c r="L40" s="132">
        <v>200</v>
      </c>
      <c r="M40" s="133">
        <v>1</v>
      </c>
      <c r="N40" s="133">
        <v>6</v>
      </c>
      <c r="O40" s="134">
        <v>0</v>
      </c>
      <c r="P40" s="135">
        <v>0</v>
      </c>
      <c r="Q40" s="136"/>
      <c r="R40" s="137">
        <v>0</v>
      </c>
      <c r="S40" s="592"/>
      <c r="T40" s="592"/>
      <c r="U40" s="592"/>
      <c r="V40" s="592"/>
      <c r="W40" s="139">
        <v>0</v>
      </c>
      <c r="X40" s="140">
        <v>0</v>
      </c>
      <c r="Y40" s="141">
        <f>Y41</f>
        <v>630000</v>
      </c>
      <c r="Z40" s="141">
        <f>Z41</f>
        <v>630000</v>
      </c>
      <c r="AA40" s="142">
        <f>AA41</f>
        <v>630000</v>
      </c>
      <c r="AB40" s="21" t="s">
        <v>73</v>
      </c>
    </row>
    <row r="41" spans="1:28" ht="27.75" customHeight="1" x14ac:dyDescent="0.2">
      <c r="A41" s="20"/>
      <c r="B41" s="115"/>
      <c r="C41" s="128"/>
      <c r="D41" s="593" t="s">
        <v>183</v>
      </c>
      <c r="E41" s="593"/>
      <c r="F41" s="593"/>
      <c r="G41" s="593"/>
      <c r="H41" s="593"/>
      <c r="I41" s="593"/>
      <c r="J41" s="594"/>
      <c r="K41" s="147">
        <v>134</v>
      </c>
      <c r="L41" s="117">
        <v>203</v>
      </c>
      <c r="M41" s="148">
        <v>1</v>
      </c>
      <c r="N41" s="148">
        <v>6</v>
      </c>
      <c r="O41" s="149">
        <v>7700000000</v>
      </c>
      <c r="P41" s="150">
        <v>0</v>
      </c>
      <c r="Q41" s="121"/>
      <c r="R41" s="122">
        <v>0</v>
      </c>
      <c r="S41" s="595"/>
      <c r="T41" s="595"/>
      <c r="U41" s="595"/>
      <c r="V41" s="595"/>
      <c r="W41" s="124">
        <v>0</v>
      </c>
      <c r="X41" s="125">
        <v>0</v>
      </c>
      <c r="Y41" s="152">
        <f>Y43</f>
        <v>630000</v>
      </c>
      <c r="Z41" s="152">
        <f>Z43</f>
        <v>630000</v>
      </c>
      <c r="AA41" s="153">
        <f>AA43</f>
        <v>630000</v>
      </c>
      <c r="AB41" s="21" t="s">
        <v>73</v>
      </c>
    </row>
    <row r="42" spans="1:28" ht="13.5" customHeight="1" x14ac:dyDescent="0.2">
      <c r="A42" s="20"/>
      <c r="B42" s="115"/>
      <c r="C42" s="128"/>
      <c r="D42" s="146"/>
      <c r="E42" s="145"/>
      <c r="F42" s="145"/>
      <c r="G42" s="145"/>
      <c r="H42" s="145"/>
      <c r="I42" s="145"/>
      <c r="J42" s="146" t="s">
        <v>274</v>
      </c>
      <c r="K42" s="147">
        <v>134</v>
      </c>
      <c r="L42" s="117"/>
      <c r="M42" s="148">
        <v>1</v>
      </c>
      <c r="N42" s="148">
        <v>6</v>
      </c>
      <c r="O42" s="149">
        <v>7700010080</v>
      </c>
      <c r="P42" s="150">
        <v>0</v>
      </c>
      <c r="Q42" s="121"/>
      <c r="R42" s="122"/>
      <c r="S42" s="151"/>
      <c r="T42" s="151"/>
      <c r="U42" s="151"/>
      <c r="V42" s="151"/>
      <c r="W42" s="124"/>
      <c r="X42" s="125"/>
      <c r="Y42" s="152">
        <f>Y43</f>
        <v>630000</v>
      </c>
      <c r="Z42" s="152">
        <f>Z43</f>
        <v>630000</v>
      </c>
      <c r="AA42" s="153">
        <f>AA43</f>
        <v>630000</v>
      </c>
      <c r="AB42" s="21" t="s">
        <v>73</v>
      </c>
    </row>
    <row r="43" spans="1:28" ht="26.25" customHeight="1" x14ac:dyDescent="0.2">
      <c r="A43" s="20"/>
      <c r="B43" s="115"/>
      <c r="C43" s="143"/>
      <c r="D43" s="144"/>
      <c r="E43" s="593" t="s">
        <v>89</v>
      </c>
      <c r="F43" s="593"/>
      <c r="G43" s="593"/>
      <c r="H43" s="593"/>
      <c r="I43" s="593"/>
      <c r="J43" s="594"/>
      <c r="K43" s="147">
        <v>134</v>
      </c>
      <c r="L43" s="117">
        <v>203</v>
      </c>
      <c r="M43" s="148">
        <v>1</v>
      </c>
      <c r="N43" s="148">
        <v>6</v>
      </c>
      <c r="O43" s="149">
        <v>7700010080</v>
      </c>
      <c r="P43" s="150">
        <v>120</v>
      </c>
      <c r="Q43" s="121"/>
      <c r="R43" s="122">
        <v>0</v>
      </c>
      <c r="S43" s="595"/>
      <c r="T43" s="595"/>
      <c r="U43" s="595"/>
      <c r="V43" s="595"/>
      <c r="W43" s="124">
        <v>0</v>
      </c>
      <c r="X43" s="125">
        <v>0</v>
      </c>
      <c r="Y43" s="152">
        <f>Y44+Y45</f>
        <v>630000</v>
      </c>
      <c r="Z43" s="152">
        <f>Z44+Z45</f>
        <v>630000</v>
      </c>
      <c r="AA43" s="153">
        <f>AA44+AA45</f>
        <v>630000</v>
      </c>
      <c r="AB43" s="21" t="s">
        <v>73</v>
      </c>
    </row>
    <row r="44" spans="1:28" ht="14.25" customHeight="1" x14ac:dyDescent="0.2">
      <c r="A44" s="20"/>
      <c r="B44" s="115"/>
      <c r="C44" s="143"/>
      <c r="D44" s="154"/>
      <c r="E44" s="146"/>
      <c r="F44" s="593" t="s">
        <v>58</v>
      </c>
      <c r="G44" s="593"/>
      <c r="H44" s="593"/>
      <c r="I44" s="593"/>
      <c r="J44" s="594"/>
      <c r="K44" s="147">
        <v>134</v>
      </c>
      <c r="L44" s="117">
        <v>203</v>
      </c>
      <c r="M44" s="148">
        <v>1</v>
      </c>
      <c r="N44" s="148">
        <v>6</v>
      </c>
      <c r="O44" s="149">
        <v>7700010080</v>
      </c>
      <c r="P44" s="150">
        <v>121</v>
      </c>
      <c r="Q44" s="121"/>
      <c r="R44" s="122">
        <v>0</v>
      </c>
      <c r="S44" s="595"/>
      <c r="T44" s="595"/>
      <c r="U44" s="595"/>
      <c r="V44" s="595"/>
      <c r="W44" s="124">
        <v>0</v>
      </c>
      <c r="X44" s="125">
        <v>0</v>
      </c>
      <c r="Y44" s="152">
        <v>490000</v>
      </c>
      <c r="Z44" s="152">
        <v>490000</v>
      </c>
      <c r="AA44" s="153">
        <v>490000</v>
      </c>
      <c r="AB44" s="21"/>
    </row>
    <row r="45" spans="1:28" ht="25.5" customHeight="1" x14ac:dyDescent="0.2">
      <c r="A45" s="20"/>
      <c r="B45" s="115"/>
      <c r="C45" s="143"/>
      <c r="D45" s="154"/>
      <c r="E45" s="145"/>
      <c r="F45" s="146"/>
      <c r="G45" s="593" t="s">
        <v>59</v>
      </c>
      <c r="H45" s="593"/>
      <c r="I45" s="593"/>
      <c r="J45" s="594"/>
      <c r="K45" s="147">
        <v>134</v>
      </c>
      <c r="L45" s="117">
        <v>203</v>
      </c>
      <c r="M45" s="148">
        <v>1</v>
      </c>
      <c r="N45" s="148">
        <v>6</v>
      </c>
      <c r="O45" s="149">
        <v>7700010080</v>
      </c>
      <c r="P45" s="150">
        <v>129</v>
      </c>
      <c r="Q45" s="121"/>
      <c r="R45" s="122">
        <v>10000</v>
      </c>
      <c r="S45" s="595"/>
      <c r="T45" s="595"/>
      <c r="U45" s="595"/>
      <c r="V45" s="595"/>
      <c r="W45" s="124">
        <v>0</v>
      </c>
      <c r="X45" s="125">
        <v>0</v>
      </c>
      <c r="Y45" s="152">
        <v>140000</v>
      </c>
      <c r="Z45" s="152">
        <v>140000</v>
      </c>
      <c r="AA45" s="153">
        <v>140000</v>
      </c>
      <c r="AB45" s="21"/>
    </row>
    <row r="46" spans="1:28" s="40" customFormat="1" ht="14.25" customHeight="1" x14ac:dyDescent="0.2">
      <c r="A46" s="20"/>
      <c r="B46" s="115"/>
      <c r="C46" s="143"/>
      <c r="D46" s="154"/>
      <c r="E46" s="145"/>
      <c r="F46" s="146"/>
      <c r="G46" s="145"/>
      <c r="H46" s="145"/>
      <c r="I46" s="145"/>
      <c r="J46" s="129" t="s">
        <v>172</v>
      </c>
      <c r="K46" s="131">
        <v>134</v>
      </c>
      <c r="L46" s="160"/>
      <c r="M46" s="133">
        <v>1</v>
      </c>
      <c r="N46" s="133">
        <v>11</v>
      </c>
      <c r="O46" s="134">
        <v>0</v>
      </c>
      <c r="P46" s="135">
        <v>0</v>
      </c>
      <c r="Q46" s="161"/>
      <c r="R46" s="162"/>
      <c r="S46" s="138"/>
      <c r="T46" s="138"/>
      <c r="U46" s="138"/>
      <c r="V46" s="138"/>
      <c r="W46" s="163"/>
      <c r="X46" s="164"/>
      <c r="Y46" s="141">
        <f t="shared" ref="Y46:AA48" si="3">Y47</f>
        <v>100000</v>
      </c>
      <c r="Z46" s="141">
        <f t="shared" si="3"/>
        <v>100000</v>
      </c>
      <c r="AA46" s="142">
        <f t="shared" si="3"/>
        <v>100000</v>
      </c>
      <c r="AB46" s="39" t="s">
        <v>73</v>
      </c>
    </row>
    <row r="47" spans="1:28" s="40" customFormat="1" ht="25.5" customHeight="1" x14ac:dyDescent="0.2">
      <c r="A47" s="20"/>
      <c r="B47" s="115"/>
      <c r="C47" s="143"/>
      <c r="D47" s="154"/>
      <c r="E47" s="145"/>
      <c r="F47" s="146"/>
      <c r="G47" s="145"/>
      <c r="H47" s="145"/>
      <c r="I47" s="145"/>
      <c r="J47" s="146" t="s">
        <v>183</v>
      </c>
      <c r="K47" s="147">
        <v>134</v>
      </c>
      <c r="L47" s="117"/>
      <c r="M47" s="148">
        <v>1</v>
      </c>
      <c r="N47" s="148">
        <v>11</v>
      </c>
      <c r="O47" s="149">
        <v>7700000000</v>
      </c>
      <c r="P47" s="150">
        <v>0</v>
      </c>
      <c r="Q47" s="121"/>
      <c r="R47" s="122"/>
      <c r="S47" s="151"/>
      <c r="T47" s="151"/>
      <c r="U47" s="151"/>
      <c r="V47" s="151"/>
      <c r="W47" s="124"/>
      <c r="X47" s="125"/>
      <c r="Y47" s="152">
        <f t="shared" si="3"/>
        <v>100000</v>
      </c>
      <c r="Z47" s="152">
        <f t="shared" si="3"/>
        <v>100000</v>
      </c>
      <c r="AA47" s="153">
        <f t="shared" si="3"/>
        <v>100000</v>
      </c>
      <c r="AB47" s="39"/>
    </row>
    <row r="48" spans="1:28" s="40" customFormat="1" ht="16.5" customHeight="1" x14ac:dyDescent="0.2">
      <c r="A48" s="20"/>
      <c r="B48" s="115"/>
      <c r="C48" s="143"/>
      <c r="D48" s="154"/>
      <c r="E48" s="145"/>
      <c r="F48" s="146"/>
      <c r="G48" s="145"/>
      <c r="H48" s="145"/>
      <c r="I48" s="145"/>
      <c r="J48" s="146" t="s">
        <v>204</v>
      </c>
      <c r="K48" s="147">
        <v>134</v>
      </c>
      <c r="L48" s="117"/>
      <c r="M48" s="148">
        <v>1</v>
      </c>
      <c r="N48" s="148">
        <v>11</v>
      </c>
      <c r="O48" s="149">
        <v>7700000040</v>
      </c>
      <c r="P48" s="150">
        <v>0</v>
      </c>
      <c r="Q48" s="121"/>
      <c r="R48" s="122"/>
      <c r="S48" s="151"/>
      <c r="T48" s="151"/>
      <c r="U48" s="151"/>
      <c r="V48" s="151"/>
      <c r="W48" s="124"/>
      <c r="X48" s="125"/>
      <c r="Y48" s="152">
        <f t="shared" si="3"/>
        <v>100000</v>
      </c>
      <c r="Z48" s="152">
        <f t="shared" si="3"/>
        <v>100000</v>
      </c>
      <c r="AA48" s="153">
        <f t="shared" si="3"/>
        <v>100000</v>
      </c>
      <c r="AB48" s="39"/>
    </row>
    <row r="49" spans="1:28" s="40" customFormat="1" ht="15" customHeight="1" x14ac:dyDescent="0.2">
      <c r="A49" s="20"/>
      <c r="B49" s="115"/>
      <c r="C49" s="143"/>
      <c r="D49" s="154"/>
      <c r="E49" s="145"/>
      <c r="F49" s="146"/>
      <c r="G49" s="145"/>
      <c r="H49" s="145"/>
      <c r="I49" s="145"/>
      <c r="J49" s="146" t="s">
        <v>188</v>
      </c>
      <c r="K49" s="147">
        <v>134</v>
      </c>
      <c r="L49" s="117">
        <v>203</v>
      </c>
      <c r="M49" s="148">
        <v>1</v>
      </c>
      <c r="N49" s="148">
        <v>11</v>
      </c>
      <c r="O49" s="149">
        <v>7700000040</v>
      </c>
      <c r="P49" s="150">
        <v>870</v>
      </c>
      <c r="Q49" s="121"/>
      <c r="R49" s="122"/>
      <c r="S49" s="151"/>
      <c r="T49" s="151"/>
      <c r="U49" s="151"/>
      <c r="V49" s="151"/>
      <c r="W49" s="124"/>
      <c r="X49" s="125"/>
      <c r="Y49" s="152">
        <v>100000</v>
      </c>
      <c r="Z49" s="152">
        <v>100000</v>
      </c>
      <c r="AA49" s="153">
        <v>100000</v>
      </c>
      <c r="AB49" s="39"/>
    </row>
    <row r="50" spans="1:28" s="40" customFormat="1" ht="16.5" customHeight="1" x14ac:dyDescent="0.2">
      <c r="A50" s="20"/>
      <c r="B50" s="171"/>
      <c r="C50" s="176"/>
      <c r="D50" s="177"/>
      <c r="E50" s="177"/>
      <c r="F50" s="177"/>
      <c r="G50" s="177"/>
      <c r="H50" s="177"/>
      <c r="I50" s="177"/>
      <c r="J50" s="178" t="s">
        <v>174</v>
      </c>
      <c r="K50" s="131">
        <v>134</v>
      </c>
      <c r="L50" s="132"/>
      <c r="M50" s="133">
        <v>1</v>
      </c>
      <c r="N50" s="133">
        <v>13</v>
      </c>
      <c r="O50" s="134">
        <v>0</v>
      </c>
      <c r="P50" s="135">
        <v>0</v>
      </c>
      <c r="Q50" s="136"/>
      <c r="R50" s="137"/>
      <c r="S50" s="138"/>
      <c r="T50" s="138"/>
      <c r="U50" s="138"/>
      <c r="V50" s="138"/>
      <c r="W50" s="139"/>
      <c r="X50" s="140"/>
      <c r="Y50" s="141">
        <f t="shared" ref="Y50:AA53" si="4">Y51</f>
        <v>624901</v>
      </c>
      <c r="Z50" s="141">
        <f t="shared" si="4"/>
        <v>624901</v>
      </c>
      <c r="AA50" s="142">
        <f t="shared" si="4"/>
        <v>624901</v>
      </c>
      <c r="AB50" s="39"/>
    </row>
    <row r="51" spans="1:28" s="40" customFormat="1" ht="16.5" customHeight="1" x14ac:dyDescent="0.2">
      <c r="A51" s="20"/>
      <c r="B51" s="171"/>
      <c r="C51" s="179"/>
      <c r="D51" s="180"/>
      <c r="E51" s="605" t="s">
        <v>183</v>
      </c>
      <c r="F51" s="606"/>
      <c r="G51" s="606"/>
      <c r="H51" s="606"/>
      <c r="I51" s="606"/>
      <c r="J51" s="607"/>
      <c r="K51" s="147">
        <v>134</v>
      </c>
      <c r="L51" s="117">
        <v>304</v>
      </c>
      <c r="M51" s="148">
        <v>1</v>
      </c>
      <c r="N51" s="148">
        <v>13</v>
      </c>
      <c r="O51" s="149">
        <v>7700000000</v>
      </c>
      <c r="P51" s="150">
        <v>0</v>
      </c>
      <c r="Q51" s="121"/>
      <c r="R51" s="122">
        <v>0</v>
      </c>
      <c r="S51" s="595"/>
      <c r="T51" s="595"/>
      <c r="U51" s="595"/>
      <c r="V51" s="595"/>
      <c r="W51" s="124">
        <v>0</v>
      </c>
      <c r="X51" s="125">
        <v>0</v>
      </c>
      <c r="Y51" s="152">
        <f>Y52+Y55</f>
        <v>624901</v>
      </c>
      <c r="Z51" s="152">
        <f>Z52+Z55</f>
        <v>624901</v>
      </c>
      <c r="AA51" s="153">
        <f>AA52+AA55</f>
        <v>624901</v>
      </c>
      <c r="AB51" s="39"/>
    </row>
    <row r="52" spans="1:28" s="40" customFormat="1" ht="25.5" customHeight="1" x14ac:dyDescent="0.2">
      <c r="A52" s="20"/>
      <c r="B52" s="171"/>
      <c r="C52" s="179"/>
      <c r="D52" s="182"/>
      <c r="E52" s="183"/>
      <c r="F52" s="605" t="s">
        <v>209</v>
      </c>
      <c r="G52" s="606"/>
      <c r="H52" s="606"/>
      <c r="I52" s="606"/>
      <c r="J52" s="607"/>
      <c r="K52" s="147">
        <v>134</v>
      </c>
      <c r="L52" s="117">
        <v>304</v>
      </c>
      <c r="M52" s="148">
        <v>1</v>
      </c>
      <c r="N52" s="148">
        <v>13</v>
      </c>
      <c r="O52" s="149">
        <v>7700090010</v>
      </c>
      <c r="P52" s="150">
        <v>0</v>
      </c>
      <c r="Q52" s="121"/>
      <c r="R52" s="122">
        <v>0</v>
      </c>
      <c r="S52" s="595"/>
      <c r="T52" s="595"/>
      <c r="U52" s="595"/>
      <c r="V52" s="595"/>
      <c r="W52" s="124">
        <v>0</v>
      </c>
      <c r="X52" s="125">
        <v>0</v>
      </c>
      <c r="Y52" s="152">
        <f>Y53</f>
        <v>600000</v>
      </c>
      <c r="Z52" s="152">
        <f t="shared" si="4"/>
        <v>600000</v>
      </c>
      <c r="AA52" s="153">
        <f t="shared" si="4"/>
        <v>600000</v>
      </c>
      <c r="AB52" s="39"/>
    </row>
    <row r="53" spans="1:28" s="40" customFormat="1" ht="26.25" customHeight="1" x14ac:dyDescent="0.2">
      <c r="A53" s="20"/>
      <c r="B53" s="171"/>
      <c r="C53" s="179"/>
      <c r="D53" s="182"/>
      <c r="E53" s="183"/>
      <c r="F53" s="183"/>
      <c r="G53" s="184"/>
      <c r="H53" s="184"/>
      <c r="I53" s="184"/>
      <c r="J53" s="146" t="s">
        <v>91</v>
      </c>
      <c r="K53" s="147">
        <v>134</v>
      </c>
      <c r="L53" s="117">
        <v>304</v>
      </c>
      <c r="M53" s="148">
        <v>1</v>
      </c>
      <c r="N53" s="148">
        <v>13</v>
      </c>
      <c r="O53" s="149">
        <v>7700090010</v>
      </c>
      <c r="P53" s="150">
        <v>240</v>
      </c>
      <c r="Q53" s="121"/>
      <c r="R53" s="122"/>
      <c r="S53" s="151"/>
      <c r="T53" s="151"/>
      <c r="U53" s="151"/>
      <c r="V53" s="151"/>
      <c r="W53" s="124"/>
      <c r="X53" s="125"/>
      <c r="Y53" s="152">
        <f t="shared" si="4"/>
        <v>600000</v>
      </c>
      <c r="Z53" s="152">
        <f t="shared" si="4"/>
        <v>600000</v>
      </c>
      <c r="AA53" s="153">
        <f t="shared" si="4"/>
        <v>600000</v>
      </c>
      <c r="AB53" s="39"/>
    </row>
    <row r="54" spans="1:28" s="40" customFormat="1" ht="17.25" customHeight="1" x14ac:dyDescent="0.2">
      <c r="A54" s="20"/>
      <c r="B54" s="171"/>
      <c r="C54" s="185"/>
      <c r="D54" s="182"/>
      <c r="E54" s="183"/>
      <c r="F54" s="183"/>
      <c r="G54" s="184"/>
      <c r="H54" s="184"/>
      <c r="I54" s="184"/>
      <c r="J54" s="146" t="s">
        <v>218</v>
      </c>
      <c r="K54" s="147">
        <v>134</v>
      </c>
      <c r="L54" s="117"/>
      <c r="M54" s="148">
        <v>1</v>
      </c>
      <c r="N54" s="148">
        <v>13</v>
      </c>
      <c r="O54" s="149">
        <v>7700090010</v>
      </c>
      <c r="P54" s="150">
        <v>244</v>
      </c>
      <c r="Q54" s="121"/>
      <c r="R54" s="122"/>
      <c r="S54" s="151"/>
      <c r="T54" s="151"/>
      <c r="U54" s="151"/>
      <c r="V54" s="151"/>
      <c r="W54" s="124"/>
      <c r="X54" s="125"/>
      <c r="Y54" s="152">
        <v>600000</v>
      </c>
      <c r="Z54" s="152">
        <v>600000</v>
      </c>
      <c r="AA54" s="153">
        <v>600000</v>
      </c>
      <c r="AB54" s="39" t="s">
        <v>73</v>
      </c>
    </row>
    <row r="55" spans="1:28" s="40" customFormat="1" ht="24.75" customHeight="1" x14ac:dyDescent="0.2">
      <c r="A55" s="20"/>
      <c r="B55" s="171"/>
      <c r="C55" s="185"/>
      <c r="D55" s="182"/>
      <c r="E55" s="183"/>
      <c r="F55" s="183"/>
      <c r="G55" s="184"/>
      <c r="H55" s="184"/>
      <c r="I55" s="184"/>
      <c r="J55" s="146" t="s">
        <v>225</v>
      </c>
      <c r="K55" s="147">
        <v>134</v>
      </c>
      <c r="L55" s="117"/>
      <c r="M55" s="148">
        <v>1</v>
      </c>
      <c r="N55" s="148">
        <v>13</v>
      </c>
      <c r="O55" s="149">
        <v>7700095100</v>
      </c>
      <c r="P55" s="150">
        <v>0</v>
      </c>
      <c r="Q55" s="121"/>
      <c r="R55" s="122"/>
      <c r="S55" s="151"/>
      <c r="T55" s="151"/>
      <c r="U55" s="151"/>
      <c r="V55" s="151"/>
      <c r="W55" s="124"/>
      <c r="X55" s="125"/>
      <c r="Y55" s="152">
        <f t="shared" ref="Y55:AA56" si="5">Y56</f>
        <v>24901</v>
      </c>
      <c r="Z55" s="152">
        <f t="shared" si="5"/>
        <v>24901</v>
      </c>
      <c r="AA55" s="153">
        <f t="shared" si="5"/>
        <v>24901</v>
      </c>
      <c r="AB55" s="39" t="s">
        <v>73</v>
      </c>
    </row>
    <row r="56" spans="1:28" s="40" customFormat="1" ht="13.5" customHeight="1" x14ac:dyDescent="0.2">
      <c r="A56" s="20"/>
      <c r="B56" s="171"/>
      <c r="C56" s="185"/>
      <c r="D56" s="182"/>
      <c r="E56" s="183"/>
      <c r="F56" s="183"/>
      <c r="G56" s="184"/>
      <c r="H56" s="184"/>
      <c r="I56" s="184"/>
      <c r="J56" s="146" t="s">
        <v>151</v>
      </c>
      <c r="K56" s="147">
        <v>134</v>
      </c>
      <c r="L56" s="117"/>
      <c r="M56" s="148">
        <v>1</v>
      </c>
      <c r="N56" s="148">
        <v>13</v>
      </c>
      <c r="O56" s="149">
        <v>7700095100</v>
      </c>
      <c r="P56" s="150">
        <v>850</v>
      </c>
      <c r="Q56" s="121"/>
      <c r="R56" s="122"/>
      <c r="S56" s="151"/>
      <c r="T56" s="151"/>
      <c r="U56" s="151"/>
      <c r="V56" s="151"/>
      <c r="W56" s="124"/>
      <c r="X56" s="125"/>
      <c r="Y56" s="152">
        <f t="shared" si="5"/>
        <v>24901</v>
      </c>
      <c r="Z56" s="152">
        <f t="shared" si="5"/>
        <v>24901</v>
      </c>
      <c r="AA56" s="153">
        <f t="shared" si="5"/>
        <v>24901</v>
      </c>
      <c r="AB56" s="39" t="s">
        <v>73</v>
      </c>
    </row>
    <row r="57" spans="1:28" s="40" customFormat="1" ht="15.75" customHeight="1" x14ac:dyDescent="0.2">
      <c r="A57" s="20"/>
      <c r="B57" s="171"/>
      <c r="C57" s="185"/>
      <c r="D57" s="182"/>
      <c r="E57" s="183"/>
      <c r="F57" s="183"/>
      <c r="G57" s="184"/>
      <c r="H57" s="184"/>
      <c r="I57" s="184"/>
      <c r="J57" s="146" t="s">
        <v>203</v>
      </c>
      <c r="K57" s="147">
        <v>134</v>
      </c>
      <c r="L57" s="117"/>
      <c r="M57" s="148">
        <v>1</v>
      </c>
      <c r="N57" s="148">
        <v>13</v>
      </c>
      <c r="O57" s="149">
        <v>7700095100</v>
      </c>
      <c r="P57" s="150">
        <v>853</v>
      </c>
      <c r="Q57" s="121"/>
      <c r="R57" s="122"/>
      <c r="S57" s="151"/>
      <c r="T57" s="151"/>
      <c r="U57" s="151"/>
      <c r="V57" s="151"/>
      <c r="W57" s="124"/>
      <c r="X57" s="125"/>
      <c r="Y57" s="152">
        <v>24901</v>
      </c>
      <c r="Z57" s="152">
        <v>24901</v>
      </c>
      <c r="AA57" s="153">
        <v>24901</v>
      </c>
      <c r="AB57" s="39"/>
    </row>
    <row r="58" spans="1:28" s="40" customFormat="1" ht="24.75" customHeight="1" x14ac:dyDescent="0.2">
      <c r="A58" s="20"/>
      <c r="B58" s="171"/>
      <c r="C58" s="185"/>
      <c r="D58" s="182"/>
      <c r="E58" s="183"/>
      <c r="F58" s="183"/>
      <c r="G58" s="184"/>
      <c r="H58" s="184"/>
      <c r="I58" s="184"/>
      <c r="J58" s="144" t="s">
        <v>61</v>
      </c>
      <c r="K58" s="116">
        <v>134</v>
      </c>
      <c r="L58" s="155"/>
      <c r="M58" s="118">
        <v>3</v>
      </c>
      <c r="N58" s="118">
        <v>0</v>
      </c>
      <c r="O58" s="119">
        <v>0</v>
      </c>
      <c r="P58" s="120">
        <v>0</v>
      </c>
      <c r="Q58" s="156"/>
      <c r="R58" s="157"/>
      <c r="S58" s="123"/>
      <c r="T58" s="123"/>
      <c r="U58" s="123"/>
      <c r="V58" s="123"/>
      <c r="W58" s="158"/>
      <c r="X58" s="159"/>
      <c r="Y58" s="126">
        <f>Y59+Y66</f>
        <v>1622500</v>
      </c>
      <c r="Z58" s="126">
        <f>Z59+Z66</f>
        <v>1622500</v>
      </c>
      <c r="AA58" s="127">
        <f>AA59+AA66</f>
        <v>1622500</v>
      </c>
      <c r="AB58" s="39"/>
    </row>
    <row r="59" spans="1:28" s="6" customFormat="1" ht="43.5" customHeight="1" x14ac:dyDescent="0.2">
      <c r="A59" s="20"/>
      <c r="B59" s="171"/>
      <c r="C59" s="185"/>
      <c r="D59" s="608" t="s">
        <v>334</v>
      </c>
      <c r="E59" s="608"/>
      <c r="F59" s="608"/>
      <c r="G59" s="608"/>
      <c r="H59" s="608"/>
      <c r="I59" s="608"/>
      <c r="J59" s="609"/>
      <c r="K59" s="131">
        <v>134</v>
      </c>
      <c r="L59" s="132">
        <v>310</v>
      </c>
      <c r="M59" s="133">
        <v>3</v>
      </c>
      <c r="N59" s="133">
        <v>10</v>
      </c>
      <c r="O59" s="134">
        <v>0</v>
      </c>
      <c r="P59" s="135">
        <v>0</v>
      </c>
      <c r="Q59" s="136"/>
      <c r="R59" s="137">
        <v>0</v>
      </c>
      <c r="S59" s="592"/>
      <c r="T59" s="592"/>
      <c r="U59" s="592"/>
      <c r="V59" s="592"/>
      <c r="W59" s="139">
        <v>0</v>
      </c>
      <c r="X59" s="140">
        <v>0</v>
      </c>
      <c r="Y59" s="141">
        <f t="shared" ref="Y59:AA62" si="6">Y60</f>
        <v>1600000</v>
      </c>
      <c r="Z59" s="141">
        <f t="shared" si="6"/>
        <v>1600000</v>
      </c>
      <c r="AA59" s="142">
        <f t="shared" si="6"/>
        <v>1600000</v>
      </c>
      <c r="AB59" s="39" t="s">
        <v>73</v>
      </c>
    </row>
    <row r="60" spans="1:28" s="6" customFormat="1" ht="56.25" customHeight="1" x14ac:dyDescent="0.2">
      <c r="A60" s="20"/>
      <c r="B60" s="171"/>
      <c r="C60" s="179"/>
      <c r="D60" s="180"/>
      <c r="E60" s="598" t="s">
        <v>273</v>
      </c>
      <c r="F60" s="598"/>
      <c r="G60" s="598"/>
      <c r="H60" s="598"/>
      <c r="I60" s="598"/>
      <c r="J60" s="599"/>
      <c r="K60" s="147">
        <v>134</v>
      </c>
      <c r="L60" s="117">
        <v>310</v>
      </c>
      <c r="M60" s="148">
        <v>3</v>
      </c>
      <c r="N60" s="148">
        <v>10</v>
      </c>
      <c r="O60" s="149">
        <v>6400000000</v>
      </c>
      <c r="P60" s="150">
        <v>0</v>
      </c>
      <c r="Q60" s="121"/>
      <c r="R60" s="122">
        <v>0</v>
      </c>
      <c r="S60" s="595"/>
      <c r="T60" s="595"/>
      <c r="U60" s="595"/>
      <c r="V60" s="595"/>
      <c r="W60" s="124">
        <v>0</v>
      </c>
      <c r="X60" s="125">
        <v>0</v>
      </c>
      <c r="Y60" s="152">
        <f t="shared" si="6"/>
        <v>1600000</v>
      </c>
      <c r="Z60" s="152">
        <f t="shared" si="6"/>
        <v>1600000</v>
      </c>
      <c r="AA60" s="153">
        <f t="shared" si="6"/>
        <v>1600000</v>
      </c>
      <c r="AB60" s="25"/>
    </row>
    <row r="61" spans="1:28" s="6" customFormat="1" ht="41.25" customHeight="1" x14ac:dyDescent="0.2">
      <c r="A61" s="20"/>
      <c r="B61" s="171"/>
      <c r="C61" s="179"/>
      <c r="D61" s="182"/>
      <c r="E61" s="183"/>
      <c r="F61" s="594" t="s">
        <v>199</v>
      </c>
      <c r="G61" s="596"/>
      <c r="H61" s="596"/>
      <c r="I61" s="596"/>
      <c r="J61" s="597"/>
      <c r="K61" s="147">
        <v>134</v>
      </c>
      <c r="L61" s="117">
        <v>310</v>
      </c>
      <c r="M61" s="148">
        <v>3</v>
      </c>
      <c r="N61" s="148">
        <v>10</v>
      </c>
      <c r="O61" s="149">
        <v>6420000000</v>
      </c>
      <c r="P61" s="150">
        <v>0</v>
      </c>
      <c r="Q61" s="121"/>
      <c r="R61" s="122">
        <v>0</v>
      </c>
      <c r="S61" s="595"/>
      <c r="T61" s="595"/>
      <c r="U61" s="595"/>
      <c r="V61" s="595"/>
      <c r="W61" s="124">
        <v>0</v>
      </c>
      <c r="X61" s="125">
        <v>0</v>
      </c>
      <c r="Y61" s="152">
        <f t="shared" si="6"/>
        <v>1600000</v>
      </c>
      <c r="Z61" s="152">
        <f t="shared" si="6"/>
        <v>1600000</v>
      </c>
      <c r="AA61" s="153">
        <f t="shared" si="6"/>
        <v>1600000</v>
      </c>
      <c r="AB61" s="25"/>
    </row>
    <row r="62" spans="1:28" s="6" customFormat="1" ht="38.25" customHeight="1" x14ac:dyDescent="0.2">
      <c r="A62" s="20"/>
      <c r="B62" s="171"/>
      <c r="C62" s="179"/>
      <c r="D62" s="182"/>
      <c r="E62" s="183"/>
      <c r="F62" s="183"/>
      <c r="G62" s="184"/>
      <c r="H62" s="184"/>
      <c r="I62" s="184"/>
      <c r="J62" s="146" t="s">
        <v>190</v>
      </c>
      <c r="K62" s="147">
        <v>134</v>
      </c>
      <c r="L62" s="117">
        <v>310</v>
      </c>
      <c r="M62" s="148">
        <v>3</v>
      </c>
      <c r="N62" s="148">
        <v>10</v>
      </c>
      <c r="O62" s="149">
        <v>6420095020</v>
      </c>
      <c r="P62" s="150">
        <v>0</v>
      </c>
      <c r="Q62" s="121"/>
      <c r="R62" s="122"/>
      <c r="S62" s="151"/>
      <c r="T62" s="151"/>
      <c r="U62" s="151"/>
      <c r="V62" s="151"/>
      <c r="W62" s="124"/>
      <c r="X62" s="125"/>
      <c r="Y62" s="152">
        <f t="shared" si="6"/>
        <v>1600000</v>
      </c>
      <c r="Z62" s="152">
        <f t="shared" si="6"/>
        <v>1600000</v>
      </c>
      <c r="AA62" s="153">
        <f t="shared" si="6"/>
        <v>1600000</v>
      </c>
      <c r="AB62" s="25"/>
    </row>
    <row r="63" spans="1:28" s="6" customFormat="1" ht="28.5" customHeight="1" x14ac:dyDescent="0.2">
      <c r="A63" s="20"/>
      <c r="B63" s="171"/>
      <c r="C63" s="179"/>
      <c r="D63" s="182"/>
      <c r="E63" s="183"/>
      <c r="F63" s="183"/>
      <c r="G63" s="184"/>
      <c r="H63" s="184"/>
      <c r="I63" s="184"/>
      <c r="J63" s="146" t="s">
        <v>91</v>
      </c>
      <c r="K63" s="147">
        <v>134</v>
      </c>
      <c r="L63" s="117">
        <v>310</v>
      </c>
      <c r="M63" s="148">
        <v>3</v>
      </c>
      <c r="N63" s="148">
        <v>10</v>
      </c>
      <c r="O63" s="149">
        <v>6420095020</v>
      </c>
      <c r="P63" s="150">
        <v>240</v>
      </c>
      <c r="Q63" s="121"/>
      <c r="R63" s="122"/>
      <c r="S63" s="151"/>
      <c r="T63" s="151"/>
      <c r="U63" s="151"/>
      <c r="V63" s="151"/>
      <c r="W63" s="124"/>
      <c r="X63" s="125"/>
      <c r="Y63" s="152">
        <f>Y64+Y65</f>
        <v>1600000</v>
      </c>
      <c r="Z63" s="152">
        <f>Z64+Z65</f>
        <v>1600000</v>
      </c>
      <c r="AA63" s="153">
        <f>AA64+AA65</f>
        <v>1600000</v>
      </c>
      <c r="AB63" s="25"/>
    </row>
    <row r="64" spans="1:28" ht="12.75" customHeight="1" x14ac:dyDescent="0.2">
      <c r="A64" s="20"/>
      <c r="B64" s="171"/>
      <c r="C64" s="179"/>
      <c r="D64" s="182"/>
      <c r="E64" s="184"/>
      <c r="F64" s="183"/>
      <c r="G64" s="598" t="s">
        <v>218</v>
      </c>
      <c r="H64" s="598"/>
      <c r="I64" s="598"/>
      <c r="J64" s="599"/>
      <c r="K64" s="147">
        <v>134</v>
      </c>
      <c r="L64" s="117">
        <v>310</v>
      </c>
      <c r="M64" s="148">
        <v>3</v>
      </c>
      <c r="N64" s="148">
        <v>10</v>
      </c>
      <c r="O64" s="149">
        <v>6420095020</v>
      </c>
      <c r="P64" s="150">
        <v>244</v>
      </c>
      <c r="Q64" s="121"/>
      <c r="R64" s="122">
        <v>10000</v>
      </c>
      <c r="S64" s="595"/>
      <c r="T64" s="595"/>
      <c r="U64" s="595"/>
      <c r="V64" s="595"/>
      <c r="W64" s="124">
        <v>0</v>
      </c>
      <c r="X64" s="125">
        <v>0</v>
      </c>
      <c r="Y64" s="152">
        <v>1500000</v>
      </c>
      <c r="Z64" s="152">
        <v>1500000</v>
      </c>
      <c r="AA64" s="153">
        <v>1500000</v>
      </c>
      <c r="AB64" s="25"/>
    </row>
    <row r="65" spans="1:28" ht="12.75" customHeight="1" x14ac:dyDescent="0.2">
      <c r="A65" s="20"/>
      <c r="B65" s="171"/>
      <c r="C65" s="172"/>
      <c r="D65" s="173"/>
      <c r="E65" s="174"/>
      <c r="F65" s="175"/>
      <c r="G65" s="174"/>
      <c r="H65" s="174"/>
      <c r="I65" s="174"/>
      <c r="J65" s="175" t="s">
        <v>282</v>
      </c>
      <c r="K65" s="147">
        <v>134</v>
      </c>
      <c r="L65" s="117"/>
      <c r="M65" s="148">
        <v>3</v>
      </c>
      <c r="N65" s="148">
        <v>10</v>
      </c>
      <c r="O65" s="149">
        <v>6420095020</v>
      </c>
      <c r="P65" s="150">
        <v>247</v>
      </c>
      <c r="Q65" s="121"/>
      <c r="R65" s="122"/>
      <c r="S65" s="151"/>
      <c r="T65" s="151"/>
      <c r="U65" s="151"/>
      <c r="V65" s="151"/>
      <c r="W65" s="124"/>
      <c r="X65" s="125"/>
      <c r="Y65" s="152">
        <v>100000</v>
      </c>
      <c r="Z65" s="152">
        <v>100000</v>
      </c>
      <c r="AA65" s="153">
        <v>100000</v>
      </c>
      <c r="AB65" s="25"/>
    </row>
    <row r="66" spans="1:28" ht="24.75" customHeight="1" x14ac:dyDescent="0.2">
      <c r="A66" s="20"/>
      <c r="B66" s="171"/>
      <c r="C66" s="172"/>
      <c r="D66" s="173"/>
      <c r="E66" s="174"/>
      <c r="F66" s="175"/>
      <c r="G66" s="174"/>
      <c r="H66" s="174"/>
      <c r="I66" s="174"/>
      <c r="J66" s="130" t="s">
        <v>62</v>
      </c>
      <c r="K66" s="131">
        <v>134</v>
      </c>
      <c r="L66" s="160"/>
      <c r="M66" s="133">
        <v>3</v>
      </c>
      <c r="N66" s="133">
        <v>14</v>
      </c>
      <c r="O66" s="134">
        <v>0</v>
      </c>
      <c r="P66" s="135">
        <v>0</v>
      </c>
      <c r="Q66" s="136"/>
      <c r="R66" s="137"/>
      <c r="S66" s="187"/>
      <c r="T66" s="187"/>
      <c r="U66" s="187"/>
      <c r="V66" s="187"/>
      <c r="W66" s="139"/>
      <c r="X66" s="140"/>
      <c r="Y66" s="141">
        <f t="shared" ref="Y66:AA69" si="7">Y67</f>
        <v>22500</v>
      </c>
      <c r="Z66" s="141">
        <f t="shared" si="7"/>
        <v>22500</v>
      </c>
      <c r="AA66" s="142">
        <f t="shared" si="7"/>
        <v>22500</v>
      </c>
      <c r="AB66" s="21" t="s">
        <v>73</v>
      </c>
    </row>
    <row r="67" spans="1:28" ht="26.25" customHeight="1" x14ac:dyDescent="0.2">
      <c r="A67" s="20"/>
      <c r="B67" s="171"/>
      <c r="C67" s="172"/>
      <c r="D67" s="173"/>
      <c r="E67" s="174"/>
      <c r="F67" s="175"/>
      <c r="G67" s="174"/>
      <c r="H67" s="174"/>
      <c r="I67" s="174"/>
      <c r="J67" s="170" t="s">
        <v>96</v>
      </c>
      <c r="K67" s="147">
        <v>134</v>
      </c>
      <c r="L67" s="117"/>
      <c r="M67" s="148">
        <v>3</v>
      </c>
      <c r="N67" s="148">
        <v>14</v>
      </c>
      <c r="O67" s="149">
        <v>7700000000</v>
      </c>
      <c r="P67" s="150">
        <v>0</v>
      </c>
      <c r="Q67" s="121"/>
      <c r="R67" s="122"/>
      <c r="S67" s="151"/>
      <c r="T67" s="151"/>
      <c r="U67" s="151"/>
      <c r="V67" s="151"/>
      <c r="W67" s="124"/>
      <c r="X67" s="125"/>
      <c r="Y67" s="152">
        <f t="shared" si="7"/>
        <v>22500</v>
      </c>
      <c r="Z67" s="152">
        <f t="shared" si="7"/>
        <v>22500</v>
      </c>
      <c r="AA67" s="153">
        <f t="shared" si="7"/>
        <v>22500</v>
      </c>
      <c r="AB67" s="21"/>
    </row>
    <row r="68" spans="1:28" ht="15.75" customHeight="1" x14ac:dyDescent="0.2">
      <c r="A68" s="20"/>
      <c r="B68" s="171"/>
      <c r="C68" s="172"/>
      <c r="D68" s="173"/>
      <c r="E68" s="174"/>
      <c r="F68" s="175"/>
      <c r="G68" s="174"/>
      <c r="H68" s="174"/>
      <c r="I68" s="174"/>
      <c r="J68" s="170" t="s">
        <v>99</v>
      </c>
      <c r="K68" s="147">
        <v>134</v>
      </c>
      <c r="L68" s="117"/>
      <c r="M68" s="148">
        <v>3</v>
      </c>
      <c r="N68" s="148">
        <v>14</v>
      </c>
      <c r="O68" s="149">
        <v>7700020040</v>
      </c>
      <c r="P68" s="150">
        <v>0</v>
      </c>
      <c r="Q68" s="121"/>
      <c r="R68" s="122"/>
      <c r="S68" s="151"/>
      <c r="T68" s="151"/>
      <c r="U68" s="151"/>
      <c r="V68" s="151"/>
      <c r="W68" s="124"/>
      <c r="X68" s="125"/>
      <c r="Y68" s="152">
        <f t="shared" si="7"/>
        <v>22500</v>
      </c>
      <c r="Z68" s="152">
        <f t="shared" si="7"/>
        <v>22500</v>
      </c>
      <c r="AA68" s="153">
        <f t="shared" si="7"/>
        <v>22500</v>
      </c>
      <c r="AB68" s="21" t="s">
        <v>73</v>
      </c>
    </row>
    <row r="69" spans="1:28" ht="25.5" customHeight="1" x14ac:dyDescent="0.2">
      <c r="A69" s="20"/>
      <c r="B69" s="171"/>
      <c r="C69" s="172"/>
      <c r="D69" s="173"/>
      <c r="E69" s="174"/>
      <c r="F69" s="175"/>
      <c r="G69" s="174"/>
      <c r="H69" s="174"/>
      <c r="I69" s="174"/>
      <c r="J69" s="170" t="s">
        <v>91</v>
      </c>
      <c r="K69" s="147">
        <v>134</v>
      </c>
      <c r="L69" s="117"/>
      <c r="M69" s="148">
        <v>3</v>
      </c>
      <c r="N69" s="148">
        <v>14</v>
      </c>
      <c r="O69" s="149">
        <v>7700020040</v>
      </c>
      <c r="P69" s="150">
        <v>240</v>
      </c>
      <c r="Q69" s="121"/>
      <c r="R69" s="122"/>
      <c r="S69" s="151"/>
      <c r="T69" s="151"/>
      <c r="U69" s="151"/>
      <c r="V69" s="151"/>
      <c r="W69" s="124"/>
      <c r="X69" s="125"/>
      <c r="Y69" s="152">
        <f t="shared" si="7"/>
        <v>22500</v>
      </c>
      <c r="Z69" s="152">
        <f t="shared" si="7"/>
        <v>22500</v>
      </c>
      <c r="AA69" s="153">
        <f t="shared" si="7"/>
        <v>22500</v>
      </c>
      <c r="AB69" s="21" t="s">
        <v>73</v>
      </c>
    </row>
    <row r="70" spans="1:28" ht="17.25" customHeight="1" x14ac:dyDescent="0.2">
      <c r="A70" s="20"/>
      <c r="B70" s="171"/>
      <c r="C70" s="172"/>
      <c r="D70" s="173"/>
      <c r="E70" s="174"/>
      <c r="F70" s="175"/>
      <c r="G70" s="174"/>
      <c r="H70" s="174"/>
      <c r="I70" s="174"/>
      <c r="J70" s="170" t="s">
        <v>219</v>
      </c>
      <c r="K70" s="147">
        <v>134</v>
      </c>
      <c r="L70" s="117"/>
      <c r="M70" s="148">
        <v>3</v>
      </c>
      <c r="N70" s="148">
        <v>14</v>
      </c>
      <c r="O70" s="149">
        <v>7700020040</v>
      </c>
      <c r="P70" s="150">
        <v>244</v>
      </c>
      <c r="Q70" s="121"/>
      <c r="R70" s="122"/>
      <c r="S70" s="151"/>
      <c r="T70" s="151"/>
      <c r="U70" s="151"/>
      <c r="V70" s="151"/>
      <c r="W70" s="124"/>
      <c r="X70" s="125"/>
      <c r="Y70" s="152">
        <v>22500</v>
      </c>
      <c r="Z70" s="152">
        <v>22500</v>
      </c>
      <c r="AA70" s="153">
        <v>22500</v>
      </c>
      <c r="AB70" s="21" t="s">
        <v>73</v>
      </c>
    </row>
    <row r="71" spans="1:28" ht="13.5" customHeight="1" x14ac:dyDescent="0.2">
      <c r="A71" s="20"/>
      <c r="B71" s="585" t="s">
        <v>63</v>
      </c>
      <c r="C71" s="585"/>
      <c r="D71" s="585"/>
      <c r="E71" s="585"/>
      <c r="F71" s="585"/>
      <c r="G71" s="585"/>
      <c r="H71" s="585"/>
      <c r="I71" s="585"/>
      <c r="J71" s="586"/>
      <c r="K71" s="116">
        <v>134</v>
      </c>
      <c r="L71" s="117">
        <v>400</v>
      </c>
      <c r="M71" s="118">
        <v>4</v>
      </c>
      <c r="N71" s="118">
        <v>0</v>
      </c>
      <c r="O71" s="119">
        <v>0</v>
      </c>
      <c r="P71" s="120">
        <v>0</v>
      </c>
      <c r="Q71" s="121"/>
      <c r="R71" s="122">
        <v>0</v>
      </c>
      <c r="S71" s="587"/>
      <c r="T71" s="587"/>
      <c r="U71" s="587"/>
      <c r="V71" s="587"/>
      <c r="W71" s="124">
        <v>0</v>
      </c>
      <c r="X71" s="125">
        <v>0</v>
      </c>
      <c r="Y71" s="126">
        <f>Y72+Y87</f>
        <v>35145793</v>
      </c>
      <c r="Z71" s="126">
        <f t="shared" ref="Z71:AA73" si="8">Z72</f>
        <v>29625400</v>
      </c>
      <c r="AA71" s="127">
        <f t="shared" si="8"/>
        <v>29885599</v>
      </c>
      <c r="AB71" s="21"/>
    </row>
    <row r="72" spans="1:28" ht="13.5" customHeight="1" x14ac:dyDescent="0.2">
      <c r="A72" s="20"/>
      <c r="B72" s="115"/>
      <c r="C72" s="188"/>
      <c r="D72" s="189"/>
      <c r="E72" s="189"/>
      <c r="F72" s="189"/>
      <c r="G72" s="189"/>
      <c r="H72" s="189"/>
      <c r="I72" s="189"/>
      <c r="J72" s="188" t="s">
        <v>64</v>
      </c>
      <c r="K72" s="116">
        <v>134</v>
      </c>
      <c r="L72" s="117"/>
      <c r="M72" s="118">
        <v>4</v>
      </c>
      <c r="N72" s="118">
        <v>9</v>
      </c>
      <c r="O72" s="119">
        <v>0</v>
      </c>
      <c r="P72" s="120">
        <v>0</v>
      </c>
      <c r="Q72" s="121"/>
      <c r="R72" s="122"/>
      <c r="S72" s="123"/>
      <c r="T72" s="123"/>
      <c r="U72" s="123"/>
      <c r="V72" s="123"/>
      <c r="W72" s="124"/>
      <c r="X72" s="125"/>
      <c r="Y72" s="126">
        <f>Y73</f>
        <v>34496293</v>
      </c>
      <c r="Z72" s="126">
        <f t="shared" si="8"/>
        <v>29625400</v>
      </c>
      <c r="AA72" s="127">
        <f t="shared" si="8"/>
        <v>29885599</v>
      </c>
      <c r="AB72" s="21"/>
    </row>
    <row r="73" spans="1:28" ht="57.75" customHeight="1" x14ac:dyDescent="0.2">
      <c r="A73" s="20"/>
      <c r="B73" s="115"/>
      <c r="C73" s="128"/>
      <c r="D73" s="594" t="s">
        <v>273</v>
      </c>
      <c r="E73" s="596"/>
      <c r="F73" s="596"/>
      <c r="G73" s="596"/>
      <c r="H73" s="596"/>
      <c r="I73" s="596"/>
      <c r="J73" s="597"/>
      <c r="K73" s="116">
        <v>134</v>
      </c>
      <c r="L73" s="117">
        <v>409</v>
      </c>
      <c r="M73" s="118">
        <v>4</v>
      </c>
      <c r="N73" s="118">
        <v>9</v>
      </c>
      <c r="O73" s="119">
        <v>6400000000</v>
      </c>
      <c r="P73" s="120">
        <v>0</v>
      </c>
      <c r="Q73" s="121"/>
      <c r="R73" s="122">
        <v>0</v>
      </c>
      <c r="S73" s="587"/>
      <c r="T73" s="587"/>
      <c r="U73" s="587"/>
      <c r="V73" s="587"/>
      <c r="W73" s="124">
        <v>0</v>
      </c>
      <c r="X73" s="125">
        <v>0</v>
      </c>
      <c r="Y73" s="126">
        <f>Y74</f>
        <v>34496293</v>
      </c>
      <c r="Z73" s="126">
        <f t="shared" si="8"/>
        <v>29625400</v>
      </c>
      <c r="AA73" s="127">
        <f t="shared" si="8"/>
        <v>29885599</v>
      </c>
      <c r="AB73" s="21"/>
    </row>
    <row r="74" spans="1:28" ht="42" customHeight="1" x14ac:dyDescent="0.2">
      <c r="A74" s="20"/>
      <c r="B74" s="115"/>
      <c r="C74" s="143"/>
      <c r="D74" s="144"/>
      <c r="E74" s="593" t="s">
        <v>200</v>
      </c>
      <c r="F74" s="593"/>
      <c r="G74" s="593"/>
      <c r="H74" s="593"/>
      <c r="I74" s="593"/>
      <c r="J74" s="594"/>
      <c r="K74" s="147">
        <v>134</v>
      </c>
      <c r="L74" s="117">
        <v>409</v>
      </c>
      <c r="M74" s="148">
        <v>4</v>
      </c>
      <c r="N74" s="148">
        <v>9</v>
      </c>
      <c r="O74" s="149">
        <v>6430000000</v>
      </c>
      <c r="P74" s="150">
        <v>0</v>
      </c>
      <c r="Q74" s="121"/>
      <c r="R74" s="122">
        <v>0</v>
      </c>
      <c r="S74" s="595"/>
      <c r="T74" s="595"/>
      <c r="U74" s="595"/>
      <c r="V74" s="595"/>
      <c r="W74" s="124">
        <v>0</v>
      </c>
      <c r="X74" s="125">
        <v>0</v>
      </c>
      <c r="Y74" s="152">
        <f>Y75+Y81+Y84</f>
        <v>34496293</v>
      </c>
      <c r="Z74" s="152">
        <f>Z75+Z83</f>
        <v>29625400</v>
      </c>
      <c r="AA74" s="153">
        <f>AA75+AA83</f>
        <v>29885599</v>
      </c>
      <c r="AB74" s="21"/>
    </row>
    <row r="75" spans="1:28" ht="39.75" customHeight="1" x14ac:dyDescent="0.2">
      <c r="A75" s="20"/>
      <c r="B75" s="115"/>
      <c r="C75" s="143"/>
      <c r="D75" s="154"/>
      <c r="E75" s="146"/>
      <c r="F75" s="593" t="s">
        <v>94</v>
      </c>
      <c r="G75" s="593"/>
      <c r="H75" s="593"/>
      <c r="I75" s="593"/>
      <c r="J75" s="594"/>
      <c r="K75" s="147">
        <v>134</v>
      </c>
      <c r="L75" s="117">
        <v>409</v>
      </c>
      <c r="M75" s="148">
        <v>4</v>
      </c>
      <c r="N75" s="148">
        <v>9</v>
      </c>
      <c r="O75" s="149">
        <v>6430095280</v>
      </c>
      <c r="P75" s="150">
        <v>0</v>
      </c>
      <c r="Q75" s="121"/>
      <c r="R75" s="122">
        <v>0</v>
      </c>
      <c r="S75" s="595"/>
      <c r="T75" s="595"/>
      <c r="U75" s="595"/>
      <c r="V75" s="595"/>
      <c r="W75" s="124">
        <v>0</v>
      </c>
      <c r="X75" s="125">
        <v>0</v>
      </c>
      <c r="Y75" s="152">
        <f>Y76+Y79</f>
        <v>21570893</v>
      </c>
      <c r="Z75" s="152">
        <f>Z76+Z79</f>
        <v>22800000</v>
      </c>
      <c r="AA75" s="153">
        <f>AA76+AA79</f>
        <v>23060199</v>
      </c>
      <c r="AB75" s="21"/>
    </row>
    <row r="76" spans="1:28" ht="24.75" customHeight="1" x14ac:dyDescent="0.2">
      <c r="A76" s="20"/>
      <c r="B76" s="115"/>
      <c r="C76" s="143"/>
      <c r="D76" s="154"/>
      <c r="E76" s="146"/>
      <c r="F76" s="146"/>
      <c r="G76" s="145"/>
      <c r="H76" s="145"/>
      <c r="I76" s="145"/>
      <c r="J76" s="146" t="s">
        <v>91</v>
      </c>
      <c r="K76" s="147">
        <v>134</v>
      </c>
      <c r="L76" s="117">
        <v>409</v>
      </c>
      <c r="M76" s="148">
        <v>4</v>
      </c>
      <c r="N76" s="148">
        <v>9</v>
      </c>
      <c r="O76" s="149">
        <v>6430095280</v>
      </c>
      <c r="P76" s="150">
        <v>240</v>
      </c>
      <c r="Q76" s="121"/>
      <c r="R76" s="122"/>
      <c r="S76" s="151"/>
      <c r="T76" s="151"/>
      <c r="U76" s="151"/>
      <c r="V76" s="151"/>
      <c r="W76" s="124"/>
      <c r="X76" s="125"/>
      <c r="Y76" s="152">
        <f>Y77+Y78</f>
        <v>21170893</v>
      </c>
      <c r="Z76" s="152">
        <f>Z77+Z78</f>
        <v>22400000</v>
      </c>
      <c r="AA76" s="153">
        <f>AA77+AA78</f>
        <v>22660199</v>
      </c>
      <c r="AB76" s="21"/>
    </row>
    <row r="77" spans="1:28" ht="17.25" customHeight="1" x14ac:dyDescent="0.2">
      <c r="A77" s="20"/>
      <c r="B77" s="115"/>
      <c r="C77" s="143"/>
      <c r="D77" s="154"/>
      <c r="E77" s="145"/>
      <c r="F77" s="146"/>
      <c r="G77" s="593" t="s">
        <v>218</v>
      </c>
      <c r="H77" s="593"/>
      <c r="I77" s="593"/>
      <c r="J77" s="594"/>
      <c r="K77" s="147">
        <v>134</v>
      </c>
      <c r="L77" s="117">
        <v>409</v>
      </c>
      <c r="M77" s="148">
        <v>4</v>
      </c>
      <c r="N77" s="148">
        <v>9</v>
      </c>
      <c r="O77" s="149">
        <v>6430095280</v>
      </c>
      <c r="P77" s="150">
        <v>244</v>
      </c>
      <c r="Q77" s="121"/>
      <c r="R77" s="122">
        <v>10000</v>
      </c>
      <c r="S77" s="595"/>
      <c r="T77" s="595"/>
      <c r="U77" s="595"/>
      <c r="V77" s="595"/>
      <c r="W77" s="124">
        <v>0</v>
      </c>
      <c r="X77" s="125">
        <v>0</v>
      </c>
      <c r="Y77" s="152">
        <v>16170893</v>
      </c>
      <c r="Z77" s="152">
        <v>17400000</v>
      </c>
      <c r="AA77" s="153">
        <v>17660199</v>
      </c>
      <c r="AB77" s="21"/>
    </row>
    <row r="78" spans="1:28" ht="17.25" customHeight="1" x14ac:dyDescent="0.2">
      <c r="A78" s="20"/>
      <c r="B78" s="115"/>
      <c r="C78" s="167"/>
      <c r="D78" s="168"/>
      <c r="E78" s="169"/>
      <c r="F78" s="170"/>
      <c r="G78" s="169"/>
      <c r="H78" s="169"/>
      <c r="I78" s="169"/>
      <c r="J78" s="170" t="s">
        <v>282</v>
      </c>
      <c r="K78" s="147">
        <v>134</v>
      </c>
      <c r="L78" s="117"/>
      <c r="M78" s="148">
        <v>4</v>
      </c>
      <c r="N78" s="148">
        <v>9</v>
      </c>
      <c r="O78" s="149">
        <v>6430095280</v>
      </c>
      <c r="P78" s="150">
        <v>247</v>
      </c>
      <c r="Q78" s="121"/>
      <c r="R78" s="122"/>
      <c r="S78" s="151"/>
      <c r="T78" s="151"/>
      <c r="U78" s="151"/>
      <c r="V78" s="151"/>
      <c r="W78" s="124"/>
      <c r="X78" s="125"/>
      <c r="Y78" s="152">
        <v>5000000</v>
      </c>
      <c r="Z78" s="152">
        <v>5000000</v>
      </c>
      <c r="AA78" s="153">
        <v>5000000</v>
      </c>
      <c r="AB78" s="21"/>
    </row>
    <row r="79" spans="1:28" ht="17.25" customHeight="1" x14ac:dyDescent="0.2">
      <c r="A79" s="20"/>
      <c r="B79" s="115"/>
      <c r="C79" s="167"/>
      <c r="D79" s="168"/>
      <c r="E79" s="169"/>
      <c r="F79" s="170"/>
      <c r="G79" s="169"/>
      <c r="H79" s="169"/>
      <c r="I79" s="169"/>
      <c r="J79" s="146" t="s">
        <v>151</v>
      </c>
      <c r="K79" s="147">
        <v>134</v>
      </c>
      <c r="L79" s="117"/>
      <c r="M79" s="148">
        <v>4</v>
      </c>
      <c r="N79" s="148">
        <v>9</v>
      </c>
      <c r="O79" s="149">
        <v>6430095280</v>
      </c>
      <c r="P79" s="150">
        <v>850</v>
      </c>
      <c r="Q79" s="121"/>
      <c r="R79" s="122"/>
      <c r="S79" s="151"/>
      <c r="T79" s="151"/>
      <c r="U79" s="151"/>
      <c r="V79" s="151"/>
      <c r="W79" s="124"/>
      <c r="X79" s="125"/>
      <c r="Y79" s="152">
        <f>Y80</f>
        <v>400000</v>
      </c>
      <c r="Z79" s="152">
        <f>Z80</f>
        <v>400000</v>
      </c>
      <c r="AA79" s="153">
        <f>AA80</f>
        <v>400000</v>
      </c>
      <c r="AB79" s="21"/>
    </row>
    <row r="80" spans="1:28" ht="17.25" customHeight="1" x14ac:dyDescent="0.2">
      <c r="A80" s="20"/>
      <c r="B80" s="115"/>
      <c r="C80" s="167"/>
      <c r="D80" s="168"/>
      <c r="E80" s="169"/>
      <c r="F80" s="170"/>
      <c r="G80" s="169"/>
      <c r="H80" s="169"/>
      <c r="I80" s="169"/>
      <c r="J80" s="146" t="s">
        <v>203</v>
      </c>
      <c r="K80" s="147">
        <v>134</v>
      </c>
      <c r="L80" s="117"/>
      <c r="M80" s="148">
        <v>4</v>
      </c>
      <c r="N80" s="148">
        <v>9</v>
      </c>
      <c r="O80" s="149">
        <v>6430095280</v>
      </c>
      <c r="P80" s="150">
        <v>853</v>
      </c>
      <c r="Q80" s="121"/>
      <c r="R80" s="122"/>
      <c r="S80" s="151"/>
      <c r="T80" s="151"/>
      <c r="U80" s="151"/>
      <c r="V80" s="151"/>
      <c r="W80" s="124"/>
      <c r="X80" s="125"/>
      <c r="Y80" s="152">
        <v>400000</v>
      </c>
      <c r="Z80" s="152">
        <v>400000</v>
      </c>
      <c r="AA80" s="153">
        <v>400000</v>
      </c>
      <c r="AB80" s="21"/>
    </row>
    <row r="81" spans="1:28" s="41" customFormat="1" ht="39.75" customHeight="1" x14ac:dyDescent="0.2">
      <c r="A81" s="20"/>
      <c r="B81" s="115"/>
      <c r="C81" s="167"/>
      <c r="D81" s="168"/>
      <c r="E81" s="169"/>
      <c r="F81" s="170"/>
      <c r="G81" s="169"/>
      <c r="H81" s="169"/>
      <c r="I81" s="169"/>
      <c r="J81" s="170" t="s">
        <v>210</v>
      </c>
      <c r="K81" s="147">
        <v>134</v>
      </c>
      <c r="L81" s="117"/>
      <c r="M81" s="148">
        <v>4</v>
      </c>
      <c r="N81" s="148">
        <v>9</v>
      </c>
      <c r="O81" s="149" t="s">
        <v>211</v>
      </c>
      <c r="P81" s="150">
        <v>0</v>
      </c>
      <c r="Q81" s="121"/>
      <c r="R81" s="122"/>
      <c r="S81" s="151"/>
      <c r="T81" s="151"/>
      <c r="U81" s="151"/>
      <c r="V81" s="151"/>
      <c r="W81" s="124"/>
      <c r="X81" s="125"/>
      <c r="Y81" s="152">
        <f>Y82</f>
        <v>4825400</v>
      </c>
      <c r="Z81" s="152"/>
      <c r="AA81" s="153"/>
      <c r="AB81" s="21" t="s">
        <v>73</v>
      </c>
    </row>
    <row r="82" spans="1:28" s="41" customFormat="1" ht="15" customHeight="1" x14ac:dyDescent="0.2">
      <c r="A82" s="20"/>
      <c r="B82" s="115"/>
      <c r="C82" s="167"/>
      <c r="D82" s="168"/>
      <c r="E82" s="169"/>
      <c r="F82" s="170"/>
      <c r="G82" s="169"/>
      <c r="H82" s="169"/>
      <c r="I82" s="169"/>
      <c r="J82" s="170" t="s">
        <v>91</v>
      </c>
      <c r="K82" s="147">
        <v>134</v>
      </c>
      <c r="L82" s="117"/>
      <c r="M82" s="148">
        <v>4</v>
      </c>
      <c r="N82" s="148">
        <v>9</v>
      </c>
      <c r="O82" s="149" t="s">
        <v>211</v>
      </c>
      <c r="P82" s="150">
        <v>240</v>
      </c>
      <c r="Q82" s="121"/>
      <c r="R82" s="122"/>
      <c r="S82" s="151"/>
      <c r="T82" s="151"/>
      <c r="U82" s="151"/>
      <c r="V82" s="151"/>
      <c r="W82" s="124"/>
      <c r="X82" s="125"/>
      <c r="Y82" s="152">
        <f>Y83</f>
        <v>4825400</v>
      </c>
      <c r="Z82" s="152"/>
      <c r="AA82" s="153"/>
      <c r="AB82" s="21"/>
    </row>
    <row r="83" spans="1:28" s="41" customFormat="1" ht="15.75" customHeight="1" x14ac:dyDescent="0.2">
      <c r="A83" s="20"/>
      <c r="B83" s="115"/>
      <c r="C83" s="167"/>
      <c r="D83" s="168"/>
      <c r="E83" s="169"/>
      <c r="F83" s="170"/>
      <c r="G83" s="169"/>
      <c r="H83" s="169"/>
      <c r="I83" s="169"/>
      <c r="J83" s="170" t="s">
        <v>218</v>
      </c>
      <c r="K83" s="147">
        <v>134</v>
      </c>
      <c r="L83" s="117"/>
      <c r="M83" s="148">
        <v>4</v>
      </c>
      <c r="N83" s="148">
        <v>9</v>
      </c>
      <c r="O83" s="149" t="s">
        <v>211</v>
      </c>
      <c r="P83" s="150">
        <v>244</v>
      </c>
      <c r="Q83" s="121"/>
      <c r="R83" s="122"/>
      <c r="S83" s="151"/>
      <c r="T83" s="151"/>
      <c r="U83" s="151"/>
      <c r="V83" s="151"/>
      <c r="W83" s="124"/>
      <c r="X83" s="125"/>
      <c r="Y83" s="152">
        <v>4825400</v>
      </c>
      <c r="Z83" s="152">
        <v>6825400</v>
      </c>
      <c r="AA83" s="153">
        <v>6825400</v>
      </c>
      <c r="AB83" s="21"/>
    </row>
    <row r="84" spans="1:28" s="41" customFormat="1" ht="55.5" customHeight="1" x14ac:dyDescent="0.2">
      <c r="A84" s="20"/>
      <c r="B84" s="303"/>
      <c r="C84" s="316"/>
      <c r="D84" s="317"/>
      <c r="E84" s="170"/>
      <c r="F84" s="170"/>
      <c r="G84" s="170"/>
      <c r="H84" s="170"/>
      <c r="I84" s="170"/>
      <c r="J84" s="170" t="s">
        <v>378</v>
      </c>
      <c r="K84" s="147">
        <v>134</v>
      </c>
      <c r="L84" s="117"/>
      <c r="M84" s="148">
        <v>4</v>
      </c>
      <c r="N84" s="148">
        <v>9</v>
      </c>
      <c r="O84" s="149" t="s">
        <v>367</v>
      </c>
      <c r="P84" s="150">
        <v>0</v>
      </c>
      <c r="Q84" s="121"/>
      <c r="R84" s="122"/>
      <c r="S84" s="151"/>
      <c r="T84" s="151"/>
      <c r="U84" s="151"/>
      <c r="V84" s="151"/>
      <c r="W84" s="124"/>
      <c r="X84" s="125"/>
      <c r="Y84" s="152">
        <f>Y85</f>
        <v>8100000</v>
      </c>
      <c r="Z84" s="152"/>
      <c r="AA84" s="153"/>
      <c r="AB84" s="21"/>
    </row>
    <row r="85" spans="1:28" s="41" customFormat="1" ht="24.75" customHeight="1" x14ac:dyDescent="0.2">
      <c r="A85" s="20"/>
      <c r="B85" s="303"/>
      <c r="C85" s="316"/>
      <c r="D85" s="317"/>
      <c r="E85" s="170"/>
      <c r="F85" s="170"/>
      <c r="G85" s="170"/>
      <c r="H85" s="170"/>
      <c r="I85" s="170"/>
      <c r="J85" s="170" t="s">
        <v>93</v>
      </c>
      <c r="K85" s="147">
        <v>134</v>
      </c>
      <c r="L85" s="117"/>
      <c r="M85" s="148">
        <v>4</v>
      </c>
      <c r="N85" s="148">
        <v>9</v>
      </c>
      <c r="O85" s="149" t="s">
        <v>367</v>
      </c>
      <c r="P85" s="150">
        <v>240</v>
      </c>
      <c r="Q85" s="121"/>
      <c r="R85" s="122"/>
      <c r="S85" s="151"/>
      <c r="T85" s="151"/>
      <c r="U85" s="151"/>
      <c r="V85" s="151"/>
      <c r="W85" s="124"/>
      <c r="X85" s="125"/>
      <c r="Y85" s="152">
        <f>Y86</f>
        <v>8100000</v>
      </c>
      <c r="Z85" s="152"/>
      <c r="AA85" s="153"/>
      <c r="AB85" s="21"/>
    </row>
    <row r="86" spans="1:28" s="41" customFormat="1" ht="18" customHeight="1" x14ac:dyDescent="0.2">
      <c r="A86" s="20"/>
      <c r="B86" s="303"/>
      <c r="C86" s="316"/>
      <c r="D86" s="317"/>
      <c r="E86" s="170"/>
      <c r="F86" s="170"/>
      <c r="G86" s="170"/>
      <c r="H86" s="170"/>
      <c r="I86" s="170"/>
      <c r="J86" s="170" t="s">
        <v>218</v>
      </c>
      <c r="K86" s="147">
        <v>134</v>
      </c>
      <c r="L86" s="117"/>
      <c r="M86" s="148">
        <v>4</v>
      </c>
      <c r="N86" s="148">
        <v>9</v>
      </c>
      <c r="O86" s="149" t="s">
        <v>367</v>
      </c>
      <c r="P86" s="150">
        <v>244</v>
      </c>
      <c r="Q86" s="121"/>
      <c r="R86" s="122"/>
      <c r="S86" s="151"/>
      <c r="T86" s="151"/>
      <c r="U86" s="151"/>
      <c r="V86" s="151"/>
      <c r="W86" s="124"/>
      <c r="X86" s="125"/>
      <c r="Y86" s="152">
        <v>8100000</v>
      </c>
      <c r="Z86" s="152"/>
      <c r="AA86" s="153"/>
      <c r="AB86" s="21"/>
    </row>
    <row r="87" spans="1:28" s="41" customFormat="1" ht="28.5" customHeight="1" x14ac:dyDescent="0.2">
      <c r="A87" s="20"/>
      <c r="B87" s="303"/>
      <c r="C87" s="316"/>
      <c r="D87" s="317"/>
      <c r="E87" s="170"/>
      <c r="F87" s="170"/>
      <c r="G87" s="170"/>
      <c r="H87" s="170"/>
      <c r="I87" s="170"/>
      <c r="J87" s="313" t="s">
        <v>309</v>
      </c>
      <c r="K87" s="147">
        <v>134</v>
      </c>
      <c r="L87" s="117"/>
      <c r="M87" s="148">
        <v>4</v>
      </c>
      <c r="N87" s="148">
        <v>12</v>
      </c>
      <c r="O87" s="149" t="s">
        <v>310</v>
      </c>
      <c r="P87" s="150">
        <v>240</v>
      </c>
      <c r="Q87" s="121"/>
      <c r="R87" s="122"/>
      <c r="S87" s="151"/>
      <c r="T87" s="151"/>
      <c r="U87" s="151"/>
      <c r="V87" s="151"/>
      <c r="W87" s="124"/>
      <c r="X87" s="125"/>
      <c r="Y87" s="152">
        <f>Y88</f>
        <v>649500</v>
      </c>
      <c r="Z87" s="152"/>
      <c r="AA87" s="153"/>
      <c r="AB87" s="21"/>
    </row>
    <row r="88" spans="1:28" s="41" customFormat="1" ht="78.75" customHeight="1" x14ac:dyDescent="0.2">
      <c r="A88" s="20"/>
      <c r="B88" s="303"/>
      <c r="C88" s="316"/>
      <c r="D88" s="317"/>
      <c r="E88" s="170"/>
      <c r="F88" s="170"/>
      <c r="G88" s="170"/>
      <c r="H88" s="170"/>
      <c r="I88" s="170"/>
      <c r="J88" s="313" t="s">
        <v>311</v>
      </c>
      <c r="K88" s="147">
        <v>134</v>
      </c>
      <c r="L88" s="117"/>
      <c r="M88" s="148">
        <v>4</v>
      </c>
      <c r="N88" s="148">
        <v>12</v>
      </c>
      <c r="O88" s="149" t="s">
        <v>310</v>
      </c>
      <c r="P88" s="150">
        <v>244</v>
      </c>
      <c r="Q88" s="121"/>
      <c r="R88" s="122"/>
      <c r="S88" s="151"/>
      <c r="T88" s="151"/>
      <c r="U88" s="151"/>
      <c r="V88" s="151"/>
      <c r="W88" s="124"/>
      <c r="X88" s="125"/>
      <c r="Y88" s="152">
        <v>649500</v>
      </c>
      <c r="Z88" s="152"/>
      <c r="AA88" s="153"/>
      <c r="AB88" s="21"/>
    </row>
    <row r="89" spans="1:28" s="41" customFormat="1" ht="15" customHeight="1" x14ac:dyDescent="0.2">
      <c r="A89" s="20"/>
      <c r="B89" s="610" t="s">
        <v>152</v>
      </c>
      <c r="C89" s="611"/>
      <c r="D89" s="611"/>
      <c r="E89" s="611"/>
      <c r="F89" s="611"/>
      <c r="G89" s="611"/>
      <c r="H89" s="611"/>
      <c r="I89" s="611"/>
      <c r="J89" s="612"/>
      <c r="K89" s="116">
        <v>134</v>
      </c>
      <c r="L89" s="117">
        <v>500</v>
      </c>
      <c r="M89" s="118">
        <v>5</v>
      </c>
      <c r="N89" s="118">
        <v>0</v>
      </c>
      <c r="O89" s="119">
        <v>0</v>
      </c>
      <c r="P89" s="120">
        <v>0</v>
      </c>
      <c r="Q89" s="121"/>
      <c r="R89" s="122">
        <v>0</v>
      </c>
      <c r="S89" s="587"/>
      <c r="T89" s="587"/>
      <c r="U89" s="587"/>
      <c r="V89" s="587"/>
      <c r="W89" s="124">
        <v>0</v>
      </c>
      <c r="X89" s="125">
        <v>0</v>
      </c>
      <c r="Y89" s="126">
        <f>Y90+Y122+Y115</f>
        <v>61732345</v>
      </c>
      <c r="Z89" s="126">
        <f>Z90+Z122</f>
        <v>17317684</v>
      </c>
      <c r="AA89" s="127">
        <f>AA90+AA122</f>
        <v>40776500</v>
      </c>
      <c r="AB89" s="21"/>
    </row>
    <row r="90" spans="1:28" s="41" customFormat="1" ht="16.5" customHeight="1" x14ac:dyDescent="0.2">
      <c r="A90" s="20"/>
      <c r="B90" s="171"/>
      <c r="C90" s="176"/>
      <c r="D90" s="177"/>
      <c r="E90" s="177"/>
      <c r="F90" s="177"/>
      <c r="G90" s="177"/>
      <c r="H90" s="177"/>
      <c r="I90" s="177"/>
      <c r="J90" s="190" t="s">
        <v>177</v>
      </c>
      <c r="K90" s="131">
        <v>134</v>
      </c>
      <c r="L90" s="132"/>
      <c r="M90" s="133">
        <v>5</v>
      </c>
      <c r="N90" s="133">
        <v>1</v>
      </c>
      <c r="O90" s="134">
        <v>0</v>
      </c>
      <c r="P90" s="135">
        <v>0</v>
      </c>
      <c r="Q90" s="136"/>
      <c r="R90" s="137"/>
      <c r="S90" s="138"/>
      <c r="T90" s="138"/>
      <c r="U90" s="138"/>
      <c r="V90" s="138"/>
      <c r="W90" s="139"/>
      <c r="X90" s="140"/>
      <c r="Y90" s="141">
        <f>Y102+Y91</f>
        <v>47390356</v>
      </c>
      <c r="Z90" s="141">
        <f>Z102+Z91+Z99</f>
        <v>5769151</v>
      </c>
      <c r="AA90" s="142">
        <f>AA102+AA91+AA92+AA119</f>
        <v>30376500</v>
      </c>
      <c r="AB90" s="21"/>
    </row>
    <row r="91" spans="1:28" s="41" customFormat="1" ht="54.75" customHeight="1" x14ac:dyDescent="0.2">
      <c r="A91" s="20"/>
      <c r="B91" s="171"/>
      <c r="C91" s="176"/>
      <c r="D91" s="177"/>
      <c r="E91" s="177"/>
      <c r="F91" s="177"/>
      <c r="G91" s="177"/>
      <c r="H91" s="177"/>
      <c r="I91" s="177"/>
      <c r="J91" s="191" t="s">
        <v>273</v>
      </c>
      <c r="K91" s="147">
        <v>134</v>
      </c>
      <c r="L91" s="117"/>
      <c r="M91" s="148">
        <v>5</v>
      </c>
      <c r="N91" s="148">
        <v>1</v>
      </c>
      <c r="O91" s="149">
        <v>6400000000</v>
      </c>
      <c r="P91" s="150">
        <v>0</v>
      </c>
      <c r="Q91" s="136"/>
      <c r="R91" s="137"/>
      <c r="S91" s="138"/>
      <c r="T91" s="138"/>
      <c r="U91" s="138"/>
      <c r="V91" s="138"/>
      <c r="W91" s="139"/>
      <c r="X91" s="140"/>
      <c r="Y91" s="152">
        <f>Y92</f>
        <v>46660356</v>
      </c>
      <c r="Z91" s="152">
        <f>Z92</f>
        <v>5037135</v>
      </c>
      <c r="AA91" s="153"/>
      <c r="AB91" s="21"/>
    </row>
    <row r="92" spans="1:28" s="41" customFormat="1" ht="15" customHeight="1" x14ac:dyDescent="0.2">
      <c r="A92" s="20"/>
      <c r="B92" s="171"/>
      <c r="C92" s="176"/>
      <c r="D92" s="177"/>
      <c r="E92" s="177"/>
      <c r="F92" s="177"/>
      <c r="G92" s="177"/>
      <c r="H92" s="177"/>
      <c r="I92" s="177"/>
      <c r="J92" s="191" t="s">
        <v>243</v>
      </c>
      <c r="K92" s="147">
        <v>134</v>
      </c>
      <c r="L92" s="117"/>
      <c r="M92" s="148">
        <v>5</v>
      </c>
      <c r="N92" s="148">
        <v>1</v>
      </c>
      <c r="O92" s="149">
        <v>6470000000</v>
      </c>
      <c r="P92" s="150">
        <v>0</v>
      </c>
      <c r="Q92" s="136"/>
      <c r="R92" s="137"/>
      <c r="S92" s="138"/>
      <c r="T92" s="138"/>
      <c r="U92" s="138"/>
      <c r="V92" s="138"/>
      <c r="W92" s="139"/>
      <c r="X92" s="140"/>
      <c r="Y92" s="152">
        <f>Y96+Y93+Y99</f>
        <v>46660356</v>
      </c>
      <c r="Z92" s="152">
        <f>Z96+Z93</f>
        <v>5037135</v>
      </c>
      <c r="AA92" s="153">
        <f>AA93+AA96</f>
        <v>0</v>
      </c>
      <c r="AB92" s="21"/>
    </row>
    <row r="93" spans="1:28" s="41" customFormat="1" ht="100.5" customHeight="1" x14ac:dyDescent="0.2">
      <c r="A93" s="20"/>
      <c r="B93" s="171"/>
      <c r="C93" s="176"/>
      <c r="D93" s="177"/>
      <c r="E93" s="177"/>
      <c r="F93" s="177"/>
      <c r="G93" s="177"/>
      <c r="H93" s="177"/>
      <c r="I93" s="177"/>
      <c r="J93" s="191" t="s">
        <v>280</v>
      </c>
      <c r="K93" s="147">
        <v>134</v>
      </c>
      <c r="L93" s="117"/>
      <c r="M93" s="148">
        <v>5</v>
      </c>
      <c r="N93" s="148">
        <v>1</v>
      </c>
      <c r="O93" s="149" t="s">
        <v>281</v>
      </c>
      <c r="P93" s="150">
        <v>0</v>
      </c>
      <c r="Q93" s="136"/>
      <c r="R93" s="137"/>
      <c r="S93" s="138"/>
      <c r="T93" s="138"/>
      <c r="U93" s="138"/>
      <c r="V93" s="138"/>
      <c r="W93" s="139"/>
      <c r="X93" s="140"/>
      <c r="Y93" s="152">
        <f t="shared" ref="Y93:AA94" si="9">Y94</f>
        <v>44574878</v>
      </c>
      <c r="Z93" s="152">
        <f t="shared" si="9"/>
        <v>4837584</v>
      </c>
      <c r="AA93" s="153">
        <f t="shared" si="9"/>
        <v>0</v>
      </c>
      <c r="AB93" s="21"/>
    </row>
    <row r="94" spans="1:28" s="41" customFormat="1" ht="16.5" customHeight="1" x14ac:dyDescent="0.2">
      <c r="A94" s="20"/>
      <c r="B94" s="171"/>
      <c r="C94" s="176"/>
      <c r="D94" s="177"/>
      <c r="E94" s="177"/>
      <c r="F94" s="177"/>
      <c r="G94" s="177"/>
      <c r="H94" s="177"/>
      <c r="I94" s="177"/>
      <c r="J94" s="191" t="s">
        <v>244</v>
      </c>
      <c r="K94" s="147">
        <v>134</v>
      </c>
      <c r="L94" s="117"/>
      <c r="M94" s="148">
        <v>5</v>
      </c>
      <c r="N94" s="148">
        <v>1</v>
      </c>
      <c r="O94" s="149" t="s">
        <v>281</v>
      </c>
      <c r="P94" s="150">
        <v>410</v>
      </c>
      <c r="Q94" s="136"/>
      <c r="R94" s="137"/>
      <c r="S94" s="138"/>
      <c r="T94" s="138"/>
      <c r="U94" s="138"/>
      <c r="V94" s="138"/>
      <c r="W94" s="139"/>
      <c r="X94" s="140"/>
      <c r="Y94" s="152">
        <f t="shared" si="9"/>
        <v>44574878</v>
      </c>
      <c r="Z94" s="152">
        <f t="shared" si="9"/>
        <v>4837584</v>
      </c>
      <c r="AA94" s="153">
        <f t="shared" si="9"/>
        <v>0</v>
      </c>
      <c r="AB94" s="25" t="s">
        <v>73</v>
      </c>
    </row>
    <row r="95" spans="1:28" s="41" customFormat="1" ht="38.25" customHeight="1" x14ac:dyDescent="0.2">
      <c r="A95" s="20"/>
      <c r="B95" s="171"/>
      <c r="C95" s="176"/>
      <c r="D95" s="177"/>
      <c r="E95" s="177"/>
      <c r="F95" s="177"/>
      <c r="G95" s="177"/>
      <c r="H95" s="177"/>
      <c r="I95" s="177"/>
      <c r="J95" s="281" t="s">
        <v>277</v>
      </c>
      <c r="K95" s="147">
        <v>134</v>
      </c>
      <c r="L95" s="117"/>
      <c r="M95" s="148">
        <v>5</v>
      </c>
      <c r="N95" s="148">
        <v>1</v>
      </c>
      <c r="O95" s="149" t="s">
        <v>281</v>
      </c>
      <c r="P95" s="150">
        <v>412</v>
      </c>
      <c r="Q95" s="136"/>
      <c r="R95" s="137"/>
      <c r="S95" s="138"/>
      <c r="T95" s="138"/>
      <c r="U95" s="138"/>
      <c r="V95" s="138"/>
      <c r="W95" s="139"/>
      <c r="X95" s="140"/>
      <c r="Y95" s="152">
        <v>44574878</v>
      </c>
      <c r="Z95" s="152">
        <v>4837584</v>
      </c>
      <c r="AA95" s="153">
        <v>0</v>
      </c>
      <c r="AB95" s="25"/>
    </row>
    <row r="96" spans="1:28" s="41" customFormat="1" ht="64.5" customHeight="1" x14ac:dyDescent="0.2">
      <c r="A96" s="20"/>
      <c r="B96" s="171"/>
      <c r="C96" s="176"/>
      <c r="D96" s="177"/>
      <c r="E96" s="177"/>
      <c r="F96" s="177"/>
      <c r="G96" s="177"/>
      <c r="H96" s="177"/>
      <c r="I96" s="177"/>
      <c r="J96" s="191" t="s">
        <v>279</v>
      </c>
      <c r="K96" s="147">
        <v>134</v>
      </c>
      <c r="L96" s="117"/>
      <c r="M96" s="148">
        <v>5</v>
      </c>
      <c r="N96" s="148">
        <v>1</v>
      </c>
      <c r="O96" s="149" t="s">
        <v>275</v>
      </c>
      <c r="P96" s="150">
        <v>0</v>
      </c>
      <c r="Q96" s="136"/>
      <c r="R96" s="137"/>
      <c r="S96" s="138"/>
      <c r="T96" s="138"/>
      <c r="U96" s="138"/>
      <c r="V96" s="138"/>
      <c r="W96" s="139"/>
      <c r="X96" s="140"/>
      <c r="Y96" s="152">
        <f t="shared" ref="Y96:AA97" si="10">Y97</f>
        <v>2069385</v>
      </c>
      <c r="Z96" s="152">
        <f t="shared" si="10"/>
        <v>199551</v>
      </c>
      <c r="AA96" s="153">
        <f t="shared" si="10"/>
        <v>0</v>
      </c>
      <c r="AB96" s="25"/>
    </row>
    <row r="97" spans="1:28" s="41" customFormat="1" ht="18.75" customHeight="1" x14ac:dyDescent="0.2">
      <c r="A97" s="20"/>
      <c r="B97" s="171"/>
      <c r="C97" s="176"/>
      <c r="D97" s="177"/>
      <c r="E97" s="177"/>
      <c r="F97" s="177"/>
      <c r="G97" s="177"/>
      <c r="H97" s="177"/>
      <c r="I97" s="177"/>
      <c r="J97" s="191" t="s">
        <v>244</v>
      </c>
      <c r="K97" s="147">
        <v>134</v>
      </c>
      <c r="L97" s="117"/>
      <c r="M97" s="148">
        <v>5</v>
      </c>
      <c r="N97" s="148">
        <v>1</v>
      </c>
      <c r="O97" s="149" t="s">
        <v>275</v>
      </c>
      <c r="P97" s="150">
        <v>410</v>
      </c>
      <c r="Q97" s="136"/>
      <c r="R97" s="137"/>
      <c r="S97" s="138"/>
      <c r="T97" s="138"/>
      <c r="U97" s="138"/>
      <c r="V97" s="138"/>
      <c r="W97" s="139"/>
      <c r="X97" s="140"/>
      <c r="Y97" s="152">
        <f t="shared" si="10"/>
        <v>2069385</v>
      </c>
      <c r="Z97" s="152">
        <f t="shared" si="10"/>
        <v>199551</v>
      </c>
      <c r="AA97" s="153">
        <f t="shared" si="10"/>
        <v>0</v>
      </c>
      <c r="AB97" s="25"/>
    </row>
    <row r="98" spans="1:28" s="41" customFormat="1" ht="39.75" customHeight="1" x14ac:dyDescent="0.2">
      <c r="A98" s="20"/>
      <c r="B98" s="171"/>
      <c r="C98" s="176"/>
      <c r="D98" s="177"/>
      <c r="E98" s="177"/>
      <c r="F98" s="177"/>
      <c r="G98" s="177"/>
      <c r="H98" s="177"/>
      <c r="I98" s="177"/>
      <c r="J98" s="191" t="s">
        <v>242</v>
      </c>
      <c r="K98" s="147">
        <v>134</v>
      </c>
      <c r="L98" s="117"/>
      <c r="M98" s="282">
        <v>5</v>
      </c>
      <c r="N98" s="148">
        <v>1</v>
      </c>
      <c r="O98" s="149" t="s">
        <v>275</v>
      </c>
      <c r="P98" s="150">
        <v>412</v>
      </c>
      <c r="Q98" s="136"/>
      <c r="R98" s="137"/>
      <c r="S98" s="138"/>
      <c r="T98" s="138"/>
      <c r="U98" s="138"/>
      <c r="V98" s="138"/>
      <c r="W98" s="139"/>
      <c r="X98" s="140"/>
      <c r="Y98" s="152">
        <v>2069385</v>
      </c>
      <c r="Z98" s="152">
        <v>199551</v>
      </c>
      <c r="AA98" s="153">
        <v>0</v>
      </c>
      <c r="AB98" s="25"/>
    </row>
    <row r="99" spans="1:28" s="41" customFormat="1" ht="39.75" customHeight="1" x14ac:dyDescent="0.2">
      <c r="A99" s="20"/>
      <c r="B99" s="171"/>
      <c r="C99" s="176"/>
      <c r="D99" s="177"/>
      <c r="E99" s="177"/>
      <c r="F99" s="177"/>
      <c r="G99" s="177"/>
      <c r="H99" s="177"/>
      <c r="I99" s="177"/>
      <c r="J99" s="308" t="s">
        <v>307</v>
      </c>
      <c r="K99" s="147">
        <v>134</v>
      </c>
      <c r="L99" s="117"/>
      <c r="M99" s="282">
        <v>5</v>
      </c>
      <c r="N99" s="148">
        <v>1</v>
      </c>
      <c r="O99" s="149" t="s">
        <v>308</v>
      </c>
      <c r="P99" s="150">
        <v>0</v>
      </c>
      <c r="Q99" s="136"/>
      <c r="R99" s="137"/>
      <c r="S99" s="138"/>
      <c r="T99" s="138"/>
      <c r="U99" s="138"/>
      <c r="V99" s="138"/>
      <c r="W99" s="139"/>
      <c r="X99" s="140"/>
      <c r="Y99" s="152">
        <f>Y100</f>
        <v>16093</v>
      </c>
      <c r="Z99" s="152">
        <f>Z100</f>
        <v>2016</v>
      </c>
      <c r="AA99" s="153"/>
      <c r="AB99" s="25"/>
    </row>
    <row r="100" spans="1:28" s="41" customFormat="1" ht="39.75" customHeight="1" x14ac:dyDescent="0.2">
      <c r="A100" s="20"/>
      <c r="B100" s="171"/>
      <c r="C100" s="176"/>
      <c r="D100" s="177"/>
      <c r="E100" s="177"/>
      <c r="F100" s="177"/>
      <c r="G100" s="177"/>
      <c r="H100" s="177"/>
      <c r="I100" s="177"/>
      <c r="J100" s="308" t="s">
        <v>236</v>
      </c>
      <c r="K100" s="147">
        <v>134</v>
      </c>
      <c r="L100" s="117"/>
      <c r="M100" s="282">
        <v>5</v>
      </c>
      <c r="N100" s="148">
        <v>1</v>
      </c>
      <c r="O100" s="149" t="s">
        <v>308</v>
      </c>
      <c r="P100" s="150">
        <v>410</v>
      </c>
      <c r="Q100" s="136"/>
      <c r="R100" s="137"/>
      <c r="S100" s="138"/>
      <c r="T100" s="138"/>
      <c r="U100" s="138"/>
      <c r="V100" s="138"/>
      <c r="W100" s="139"/>
      <c r="X100" s="140"/>
      <c r="Y100" s="152">
        <f>Y101</f>
        <v>16093</v>
      </c>
      <c r="Z100" s="152">
        <f>Z101</f>
        <v>2016</v>
      </c>
      <c r="AA100" s="153"/>
      <c r="AB100" s="25"/>
    </row>
    <row r="101" spans="1:28" s="41" customFormat="1" ht="39.75" customHeight="1" x14ac:dyDescent="0.2">
      <c r="A101" s="20"/>
      <c r="B101" s="171"/>
      <c r="C101" s="176"/>
      <c r="D101" s="177"/>
      <c r="E101" s="177"/>
      <c r="F101" s="177"/>
      <c r="G101" s="177"/>
      <c r="H101" s="177"/>
      <c r="I101" s="177"/>
      <c r="J101" s="318" t="s">
        <v>242</v>
      </c>
      <c r="K101" s="147">
        <v>134</v>
      </c>
      <c r="L101" s="117"/>
      <c r="M101" s="282">
        <v>5</v>
      </c>
      <c r="N101" s="148">
        <v>1</v>
      </c>
      <c r="O101" s="149" t="s">
        <v>308</v>
      </c>
      <c r="P101" s="150">
        <v>412</v>
      </c>
      <c r="Q101" s="136"/>
      <c r="R101" s="137"/>
      <c r="S101" s="138"/>
      <c r="T101" s="138"/>
      <c r="U101" s="138"/>
      <c r="V101" s="138"/>
      <c r="W101" s="139"/>
      <c r="X101" s="140"/>
      <c r="Y101" s="152">
        <v>16093</v>
      </c>
      <c r="Z101" s="152">
        <v>2016</v>
      </c>
      <c r="AA101" s="153"/>
      <c r="AB101" s="25"/>
    </row>
    <row r="102" spans="1:28" s="41" customFormat="1" ht="15.75" customHeight="1" x14ac:dyDescent="0.2">
      <c r="A102" s="20"/>
      <c r="B102" s="171"/>
      <c r="C102" s="176"/>
      <c r="D102" s="177"/>
      <c r="E102" s="177"/>
      <c r="F102" s="177"/>
      <c r="G102" s="177"/>
      <c r="H102" s="177"/>
      <c r="I102" s="177"/>
      <c r="J102" s="191" t="s">
        <v>183</v>
      </c>
      <c r="K102" s="147">
        <v>134</v>
      </c>
      <c r="L102" s="117"/>
      <c r="M102" s="148">
        <v>5</v>
      </c>
      <c r="N102" s="148">
        <v>1</v>
      </c>
      <c r="O102" s="149">
        <v>7700000000</v>
      </c>
      <c r="P102" s="150">
        <v>0</v>
      </c>
      <c r="Q102" s="121"/>
      <c r="R102" s="122"/>
      <c r="S102" s="151"/>
      <c r="T102" s="151"/>
      <c r="U102" s="151"/>
      <c r="V102" s="151"/>
      <c r="W102" s="124"/>
      <c r="X102" s="125"/>
      <c r="Y102" s="152">
        <f>Y103+Y108+Y111</f>
        <v>730000</v>
      </c>
      <c r="Z102" s="152">
        <f>Z103+Z111+Z108</f>
        <v>730000</v>
      </c>
      <c r="AA102" s="153">
        <f>AA103+AA111+AA108</f>
        <v>730000</v>
      </c>
      <c r="AB102" s="25"/>
    </row>
    <row r="103" spans="1:28" s="41" customFormat="1" ht="53.25" customHeight="1" x14ac:dyDescent="0.2">
      <c r="A103" s="20"/>
      <c r="B103" s="171"/>
      <c r="C103" s="176"/>
      <c r="D103" s="177"/>
      <c r="E103" s="177"/>
      <c r="F103" s="177"/>
      <c r="G103" s="177"/>
      <c r="H103" s="177"/>
      <c r="I103" s="177"/>
      <c r="J103" s="191" t="s">
        <v>192</v>
      </c>
      <c r="K103" s="147">
        <v>134</v>
      </c>
      <c r="L103" s="117"/>
      <c r="M103" s="148">
        <v>5</v>
      </c>
      <c r="N103" s="148">
        <v>1</v>
      </c>
      <c r="O103" s="149">
        <v>7700090140</v>
      </c>
      <c r="P103" s="150">
        <v>0</v>
      </c>
      <c r="Q103" s="121"/>
      <c r="R103" s="122"/>
      <c r="S103" s="151"/>
      <c r="T103" s="151"/>
      <c r="U103" s="151"/>
      <c r="V103" s="151"/>
      <c r="W103" s="124"/>
      <c r="X103" s="125"/>
      <c r="Y103" s="152">
        <f>Y104+Y106</f>
        <v>70000</v>
      </c>
      <c r="Z103" s="152">
        <f t="shared" ref="Y103:AA104" si="11">Z104</f>
        <v>70000</v>
      </c>
      <c r="AA103" s="153">
        <f t="shared" si="11"/>
        <v>70000</v>
      </c>
      <c r="AB103" s="25"/>
    </row>
    <row r="104" spans="1:28" s="41" customFormat="1" ht="29.25" customHeight="1" x14ac:dyDescent="0.2">
      <c r="A104" s="20"/>
      <c r="B104" s="171"/>
      <c r="C104" s="176"/>
      <c r="D104" s="177"/>
      <c r="E104" s="177"/>
      <c r="F104" s="177"/>
      <c r="G104" s="177"/>
      <c r="H104" s="177"/>
      <c r="I104" s="177"/>
      <c r="J104" s="191" t="s">
        <v>93</v>
      </c>
      <c r="K104" s="147">
        <v>134</v>
      </c>
      <c r="L104" s="117"/>
      <c r="M104" s="148">
        <v>5</v>
      </c>
      <c r="N104" s="148">
        <v>1</v>
      </c>
      <c r="O104" s="149">
        <v>7700090140</v>
      </c>
      <c r="P104" s="150">
        <v>240</v>
      </c>
      <c r="Q104" s="121"/>
      <c r="R104" s="122"/>
      <c r="S104" s="151"/>
      <c r="T104" s="151"/>
      <c r="U104" s="151"/>
      <c r="V104" s="151"/>
      <c r="W104" s="124"/>
      <c r="X104" s="125"/>
      <c r="Y104" s="152">
        <f t="shared" si="11"/>
        <v>69723.7</v>
      </c>
      <c r="Z104" s="152">
        <f t="shared" si="11"/>
        <v>70000</v>
      </c>
      <c r="AA104" s="153">
        <f t="shared" si="11"/>
        <v>70000</v>
      </c>
      <c r="AB104" s="25"/>
    </row>
    <row r="105" spans="1:28" s="41" customFormat="1" ht="17.25" customHeight="1" x14ac:dyDescent="0.2">
      <c r="A105" s="20"/>
      <c r="B105" s="171"/>
      <c r="C105" s="176"/>
      <c r="D105" s="177"/>
      <c r="E105" s="177"/>
      <c r="F105" s="177"/>
      <c r="G105" s="177"/>
      <c r="H105" s="177"/>
      <c r="I105" s="177"/>
      <c r="J105" s="191" t="s">
        <v>219</v>
      </c>
      <c r="K105" s="147">
        <v>134</v>
      </c>
      <c r="L105" s="117"/>
      <c r="M105" s="148">
        <v>5</v>
      </c>
      <c r="N105" s="148">
        <v>1</v>
      </c>
      <c r="O105" s="149">
        <v>7700090140</v>
      </c>
      <c r="P105" s="150">
        <v>244</v>
      </c>
      <c r="Q105" s="121"/>
      <c r="R105" s="122"/>
      <c r="S105" s="151"/>
      <c r="T105" s="151"/>
      <c r="U105" s="151"/>
      <c r="V105" s="151"/>
      <c r="W105" s="124"/>
      <c r="X105" s="125"/>
      <c r="Y105" s="152">
        <v>69723.7</v>
      </c>
      <c r="Z105" s="152">
        <v>70000</v>
      </c>
      <c r="AA105" s="153">
        <v>70000</v>
      </c>
      <c r="AB105" s="25"/>
    </row>
    <row r="106" spans="1:28" s="41" customFormat="1" ht="17.25" customHeight="1" x14ac:dyDescent="0.2">
      <c r="A106" s="20"/>
      <c r="B106" s="171"/>
      <c r="C106" s="176"/>
      <c r="D106" s="177"/>
      <c r="E106" s="177"/>
      <c r="F106" s="177"/>
      <c r="G106" s="177"/>
      <c r="H106" s="177"/>
      <c r="I106" s="177"/>
      <c r="J106" s="191" t="s">
        <v>151</v>
      </c>
      <c r="K106" s="147">
        <v>134</v>
      </c>
      <c r="L106" s="117"/>
      <c r="M106" s="148">
        <v>5</v>
      </c>
      <c r="N106" s="148">
        <v>1</v>
      </c>
      <c r="O106" s="149">
        <v>7700090140</v>
      </c>
      <c r="P106" s="150">
        <v>850</v>
      </c>
      <c r="Q106" s="121"/>
      <c r="R106" s="122"/>
      <c r="S106" s="151"/>
      <c r="T106" s="151"/>
      <c r="U106" s="151"/>
      <c r="V106" s="151"/>
      <c r="W106" s="124"/>
      <c r="X106" s="125"/>
      <c r="Y106" s="152">
        <f>Y107</f>
        <v>276.3</v>
      </c>
      <c r="Z106" s="152"/>
      <c r="AA106" s="153"/>
      <c r="AB106" s="25"/>
    </row>
    <row r="107" spans="1:28" s="41" customFormat="1" ht="17.25" customHeight="1" x14ac:dyDescent="0.2">
      <c r="A107" s="20"/>
      <c r="B107" s="171"/>
      <c r="C107" s="176"/>
      <c r="D107" s="177"/>
      <c r="E107" s="177"/>
      <c r="F107" s="177"/>
      <c r="G107" s="177"/>
      <c r="H107" s="177"/>
      <c r="I107" s="177"/>
      <c r="J107" s="191" t="s">
        <v>203</v>
      </c>
      <c r="K107" s="147">
        <v>134</v>
      </c>
      <c r="L107" s="117"/>
      <c r="M107" s="148">
        <v>5</v>
      </c>
      <c r="N107" s="148">
        <v>1</v>
      </c>
      <c r="O107" s="149">
        <v>7700090140</v>
      </c>
      <c r="P107" s="150">
        <v>853</v>
      </c>
      <c r="Q107" s="121"/>
      <c r="R107" s="122"/>
      <c r="S107" s="151"/>
      <c r="T107" s="151"/>
      <c r="U107" s="151"/>
      <c r="V107" s="151"/>
      <c r="W107" s="124"/>
      <c r="X107" s="125"/>
      <c r="Y107" s="152">
        <v>276.3</v>
      </c>
      <c r="Z107" s="152"/>
      <c r="AA107" s="153"/>
      <c r="AB107" s="25"/>
    </row>
    <row r="108" spans="1:28" s="41" customFormat="1" ht="39" customHeight="1" x14ac:dyDescent="0.2">
      <c r="A108" s="20"/>
      <c r="B108" s="171"/>
      <c r="C108" s="176"/>
      <c r="D108" s="177"/>
      <c r="E108" s="177"/>
      <c r="F108" s="177"/>
      <c r="G108" s="177"/>
      <c r="H108" s="177"/>
      <c r="I108" s="177"/>
      <c r="J108" s="191" t="s">
        <v>234</v>
      </c>
      <c r="K108" s="147">
        <v>134</v>
      </c>
      <c r="L108" s="117"/>
      <c r="M108" s="148">
        <v>5</v>
      </c>
      <c r="N108" s="148">
        <v>1</v>
      </c>
      <c r="O108" s="149">
        <v>7700090150</v>
      </c>
      <c r="P108" s="150">
        <v>0</v>
      </c>
      <c r="Q108" s="121"/>
      <c r="R108" s="122"/>
      <c r="S108" s="151"/>
      <c r="T108" s="151"/>
      <c r="U108" s="151"/>
      <c r="V108" s="151"/>
      <c r="W108" s="124"/>
      <c r="X108" s="125"/>
      <c r="Y108" s="152">
        <f t="shared" ref="Y108:AA109" si="12">Y109</f>
        <v>500000</v>
      </c>
      <c r="Z108" s="152">
        <f t="shared" si="12"/>
        <v>500000</v>
      </c>
      <c r="AA108" s="153">
        <f t="shared" si="12"/>
        <v>500000</v>
      </c>
      <c r="AB108" s="25"/>
    </row>
    <row r="109" spans="1:28" s="41" customFormat="1" ht="17.25" customHeight="1" x14ac:dyDescent="0.2">
      <c r="A109" s="20"/>
      <c r="B109" s="171"/>
      <c r="C109" s="176"/>
      <c r="D109" s="177"/>
      <c r="E109" s="177"/>
      <c r="F109" s="177"/>
      <c r="G109" s="177"/>
      <c r="H109" s="177"/>
      <c r="I109" s="177"/>
      <c r="J109" s="191" t="s">
        <v>93</v>
      </c>
      <c r="K109" s="147">
        <v>134</v>
      </c>
      <c r="L109" s="117"/>
      <c r="M109" s="148">
        <v>5</v>
      </c>
      <c r="N109" s="148">
        <v>1</v>
      </c>
      <c r="O109" s="149">
        <v>7700090150</v>
      </c>
      <c r="P109" s="150">
        <v>240</v>
      </c>
      <c r="Q109" s="121"/>
      <c r="R109" s="122"/>
      <c r="S109" s="151"/>
      <c r="T109" s="151"/>
      <c r="U109" s="151"/>
      <c r="V109" s="151"/>
      <c r="W109" s="124"/>
      <c r="X109" s="125"/>
      <c r="Y109" s="152">
        <f t="shared" si="12"/>
        <v>500000</v>
      </c>
      <c r="Z109" s="152">
        <f t="shared" si="12"/>
        <v>500000</v>
      </c>
      <c r="AA109" s="153">
        <f t="shared" si="12"/>
        <v>500000</v>
      </c>
      <c r="AB109" s="25"/>
    </row>
    <row r="110" spans="1:28" s="41" customFormat="1" ht="17.25" customHeight="1" x14ac:dyDescent="0.2">
      <c r="A110" s="20"/>
      <c r="B110" s="171"/>
      <c r="C110" s="176"/>
      <c r="D110" s="177"/>
      <c r="E110" s="177"/>
      <c r="F110" s="177"/>
      <c r="G110" s="177"/>
      <c r="H110" s="177"/>
      <c r="I110" s="177"/>
      <c r="J110" s="191" t="s">
        <v>219</v>
      </c>
      <c r="K110" s="147">
        <v>134</v>
      </c>
      <c r="L110" s="117"/>
      <c r="M110" s="148">
        <v>5</v>
      </c>
      <c r="N110" s="148">
        <v>1</v>
      </c>
      <c r="O110" s="149">
        <v>7700090150</v>
      </c>
      <c r="P110" s="150">
        <v>244</v>
      </c>
      <c r="Q110" s="121"/>
      <c r="R110" s="122"/>
      <c r="S110" s="151"/>
      <c r="T110" s="151"/>
      <c r="U110" s="151"/>
      <c r="V110" s="151"/>
      <c r="W110" s="124"/>
      <c r="X110" s="125"/>
      <c r="Y110" s="152">
        <v>500000</v>
      </c>
      <c r="Z110" s="152">
        <v>500000</v>
      </c>
      <c r="AA110" s="153">
        <v>500000</v>
      </c>
      <c r="AB110" s="25"/>
    </row>
    <row r="111" spans="1:28" s="41" customFormat="1" ht="12.75" customHeight="1" x14ac:dyDescent="0.2">
      <c r="A111" s="20"/>
      <c r="B111" s="171"/>
      <c r="C111" s="176"/>
      <c r="D111" s="177"/>
      <c r="E111" s="177"/>
      <c r="F111" s="177"/>
      <c r="G111" s="177"/>
      <c r="H111" s="177"/>
      <c r="I111" s="177"/>
      <c r="J111" s="191" t="s">
        <v>193</v>
      </c>
      <c r="K111" s="147">
        <v>134</v>
      </c>
      <c r="L111" s="117"/>
      <c r="M111" s="148">
        <v>5</v>
      </c>
      <c r="N111" s="148">
        <v>1</v>
      </c>
      <c r="O111" s="149">
        <v>7700090160</v>
      </c>
      <c r="P111" s="150">
        <v>0</v>
      </c>
      <c r="Q111" s="121"/>
      <c r="R111" s="122"/>
      <c r="S111" s="151"/>
      <c r="T111" s="151"/>
      <c r="U111" s="151"/>
      <c r="V111" s="151"/>
      <c r="W111" s="124"/>
      <c r="X111" s="125"/>
      <c r="Y111" s="152">
        <f>Y112</f>
        <v>160000</v>
      </c>
      <c r="Z111" s="152">
        <f>Z112</f>
        <v>160000</v>
      </c>
      <c r="AA111" s="153">
        <f>AA112</f>
        <v>160000</v>
      </c>
      <c r="AB111" s="25"/>
    </row>
    <row r="112" spans="1:28" s="41" customFormat="1" ht="24.75" customHeight="1" x14ac:dyDescent="0.2">
      <c r="A112" s="20"/>
      <c r="B112" s="171"/>
      <c r="C112" s="176"/>
      <c r="D112" s="177"/>
      <c r="E112" s="177"/>
      <c r="F112" s="177"/>
      <c r="G112" s="177"/>
      <c r="H112" s="177"/>
      <c r="I112" s="177"/>
      <c r="J112" s="191" t="s">
        <v>93</v>
      </c>
      <c r="K112" s="147">
        <v>134</v>
      </c>
      <c r="L112" s="117"/>
      <c r="M112" s="148">
        <v>5</v>
      </c>
      <c r="N112" s="148">
        <v>1</v>
      </c>
      <c r="O112" s="149">
        <v>7700090160</v>
      </c>
      <c r="P112" s="150">
        <v>240</v>
      </c>
      <c r="Q112" s="121"/>
      <c r="R112" s="122"/>
      <c r="S112" s="151"/>
      <c r="T112" s="151"/>
      <c r="U112" s="151"/>
      <c r="V112" s="151"/>
      <c r="W112" s="124"/>
      <c r="X112" s="125"/>
      <c r="Y112" s="152">
        <f>Y114+Y113</f>
        <v>160000</v>
      </c>
      <c r="Z112" s="152">
        <f>Z114</f>
        <v>160000</v>
      </c>
      <c r="AA112" s="153">
        <f>AA114</f>
        <v>160000</v>
      </c>
      <c r="AB112" s="25"/>
    </row>
    <row r="113" spans="1:28" s="41" customFormat="1" ht="24.75" customHeight="1" x14ac:dyDescent="0.2">
      <c r="A113" s="20"/>
      <c r="B113" s="171"/>
      <c r="C113" s="176"/>
      <c r="D113" s="177"/>
      <c r="E113" s="177"/>
      <c r="F113" s="177"/>
      <c r="G113" s="177"/>
      <c r="H113" s="177"/>
      <c r="I113" s="177"/>
      <c r="J113" s="191" t="s">
        <v>219</v>
      </c>
      <c r="K113" s="147">
        <v>134</v>
      </c>
      <c r="L113" s="117"/>
      <c r="M113" s="148">
        <v>5</v>
      </c>
      <c r="N113" s="148">
        <v>1</v>
      </c>
      <c r="O113" s="149">
        <v>7700090160</v>
      </c>
      <c r="P113" s="150">
        <v>244</v>
      </c>
      <c r="Q113" s="121"/>
      <c r="R113" s="122"/>
      <c r="S113" s="151"/>
      <c r="T113" s="151"/>
      <c r="U113" s="151"/>
      <c r="V113" s="151"/>
      <c r="W113" s="124"/>
      <c r="X113" s="125"/>
      <c r="Y113" s="152">
        <v>19423.740000000002</v>
      </c>
      <c r="Z113" s="152"/>
      <c r="AA113" s="153"/>
      <c r="AB113" s="25"/>
    </row>
    <row r="114" spans="1:28" s="41" customFormat="1" ht="16.5" customHeight="1" x14ac:dyDescent="0.2">
      <c r="A114" s="20"/>
      <c r="B114" s="171"/>
      <c r="C114" s="176"/>
      <c r="D114" s="177"/>
      <c r="E114" s="177"/>
      <c r="F114" s="177"/>
      <c r="G114" s="177"/>
      <c r="H114" s="177"/>
      <c r="I114" s="177"/>
      <c r="J114" s="191" t="s">
        <v>282</v>
      </c>
      <c r="K114" s="147">
        <v>134</v>
      </c>
      <c r="L114" s="117"/>
      <c r="M114" s="148">
        <v>5</v>
      </c>
      <c r="N114" s="148">
        <v>1</v>
      </c>
      <c r="O114" s="149">
        <v>7700090160</v>
      </c>
      <c r="P114" s="150">
        <v>247</v>
      </c>
      <c r="Q114" s="121"/>
      <c r="R114" s="122"/>
      <c r="S114" s="151"/>
      <c r="T114" s="151"/>
      <c r="U114" s="151"/>
      <c r="V114" s="151"/>
      <c r="W114" s="124"/>
      <c r="X114" s="125"/>
      <c r="Y114" s="152">
        <v>140576.26</v>
      </c>
      <c r="Z114" s="152">
        <v>160000</v>
      </c>
      <c r="AA114" s="153">
        <v>160000</v>
      </c>
      <c r="AB114" s="25"/>
    </row>
    <row r="115" spans="1:28" s="41" customFormat="1" ht="16.5" customHeight="1" x14ac:dyDescent="0.2">
      <c r="A115" s="20"/>
      <c r="B115" s="171"/>
      <c r="C115" s="176"/>
      <c r="D115" s="176"/>
      <c r="E115" s="176"/>
      <c r="F115" s="176"/>
      <c r="G115" s="176"/>
      <c r="H115" s="176"/>
      <c r="I115" s="176"/>
      <c r="J115" s="176" t="s">
        <v>178</v>
      </c>
      <c r="K115" s="116">
        <v>134</v>
      </c>
      <c r="L115" s="155"/>
      <c r="M115" s="118">
        <v>5</v>
      </c>
      <c r="N115" s="118">
        <v>2</v>
      </c>
      <c r="O115" s="119">
        <v>0</v>
      </c>
      <c r="P115" s="120">
        <v>0</v>
      </c>
      <c r="Q115" s="156"/>
      <c r="R115" s="157"/>
      <c r="S115" s="123"/>
      <c r="T115" s="123"/>
      <c r="U115" s="123"/>
      <c r="V115" s="123"/>
      <c r="W115" s="158"/>
      <c r="X115" s="159"/>
      <c r="Y115" s="126">
        <f>Y116+Y119</f>
        <v>1123779.97</v>
      </c>
      <c r="Z115" s="126"/>
      <c r="AA115" s="127"/>
      <c r="AB115" s="25"/>
    </row>
    <row r="116" spans="1:28" s="41" customFormat="1" ht="16.5" customHeight="1" x14ac:dyDescent="0.2">
      <c r="A116" s="20"/>
      <c r="B116" s="171"/>
      <c r="C116" s="176"/>
      <c r="D116" s="176"/>
      <c r="E116" s="176"/>
      <c r="F116" s="176"/>
      <c r="G116" s="176"/>
      <c r="H116" s="176"/>
      <c r="I116" s="176"/>
      <c r="J116" s="191" t="s">
        <v>307</v>
      </c>
      <c r="K116" s="147">
        <v>134</v>
      </c>
      <c r="L116" s="117"/>
      <c r="M116" s="148">
        <v>5</v>
      </c>
      <c r="N116" s="148">
        <v>2</v>
      </c>
      <c r="O116" s="149">
        <v>7200140010</v>
      </c>
      <c r="P116" s="150">
        <v>0</v>
      </c>
      <c r="Q116" s="121"/>
      <c r="R116" s="122"/>
      <c r="S116" s="151"/>
      <c r="T116" s="151"/>
      <c r="U116" s="151"/>
      <c r="V116" s="151"/>
      <c r="W116" s="124"/>
      <c r="X116" s="125"/>
      <c r="Y116" s="152">
        <f>Y117</f>
        <v>1123779.97</v>
      </c>
      <c r="Z116" s="152"/>
      <c r="AA116" s="153"/>
      <c r="AB116" s="25"/>
    </row>
    <row r="117" spans="1:28" s="41" customFormat="1" ht="16.5" customHeight="1" x14ac:dyDescent="0.2">
      <c r="A117" s="20"/>
      <c r="B117" s="171"/>
      <c r="C117" s="176"/>
      <c r="D117" s="176"/>
      <c r="E117" s="176"/>
      <c r="F117" s="176"/>
      <c r="G117" s="176"/>
      <c r="H117" s="176"/>
      <c r="I117" s="176"/>
      <c r="J117" s="191" t="s">
        <v>236</v>
      </c>
      <c r="K117" s="147">
        <v>134</v>
      </c>
      <c r="L117" s="117"/>
      <c r="M117" s="148">
        <v>5</v>
      </c>
      <c r="N117" s="148">
        <v>2</v>
      </c>
      <c r="O117" s="149">
        <v>7200140010</v>
      </c>
      <c r="P117" s="150">
        <v>410</v>
      </c>
      <c r="Q117" s="121"/>
      <c r="R117" s="122"/>
      <c r="S117" s="151"/>
      <c r="T117" s="151"/>
      <c r="U117" s="151"/>
      <c r="V117" s="151"/>
      <c r="W117" s="124"/>
      <c r="X117" s="125"/>
      <c r="Y117" s="152">
        <f>Y118</f>
        <v>1123779.97</v>
      </c>
      <c r="Z117" s="152"/>
      <c r="AA117" s="153"/>
      <c r="AB117" s="25"/>
    </row>
    <row r="118" spans="1:28" s="41" customFormat="1" ht="16.5" customHeight="1" x14ac:dyDescent="0.2">
      <c r="A118" s="20"/>
      <c r="B118" s="171"/>
      <c r="C118" s="176"/>
      <c r="D118" s="176"/>
      <c r="E118" s="176"/>
      <c r="F118" s="176"/>
      <c r="G118" s="176"/>
      <c r="H118" s="176"/>
      <c r="I118" s="176"/>
      <c r="J118" s="191" t="s">
        <v>277</v>
      </c>
      <c r="K118" s="147">
        <v>134</v>
      </c>
      <c r="L118" s="117"/>
      <c r="M118" s="148">
        <v>5</v>
      </c>
      <c r="N118" s="148">
        <v>2</v>
      </c>
      <c r="O118" s="149">
        <v>7200140010</v>
      </c>
      <c r="P118" s="150">
        <v>414</v>
      </c>
      <c r="Q118" s="121"/>
      <c r="R118" s="122"/>
      <c r="S118" s="151"/>
      <c r="T118" s="151"/>
      <c r="U118" s="151"/>
      <c r="V118" s="151"/>
      <c r="W118" s="124"/>
      <c r="X118" s="125"/>
      <c r="Y118" s="152">
        <v>1123779.97</v>
      </c>
      <c r="Z118" s="152"/>
      <c r="AA118" s="153"/>
      <c r="AB118" s="25"/>
    </row>
    <row r="119" spans="1:28" s="41" customFormat="1" ht="29.25" customHeight="1" x14ac:dyDescent="0.2">
      <c r="A119" s="20"/>
      <c r="B119" s="171"/>
      <c r="C119" s="176"/>
      <c r="D119" s="176"/>
      <c r="E119" s="176"/>
      <c r="F119" s="176"/>
      <c r="G119" s="176"/>
      <c r="H119" s="176"/>
      <c r="I119" s="176"/>
      <c r="J119" s="384" t="s">
        <v>369</v>
      </c>
      <c r="K119" s="147">
        <v>134</v>
      </c>
      <c r="L119" s="117"/>
      <c r="M119" s="148">
        <v>5</v>
      </c>
      <c r="N119" s="148">
        <v>2</v>
      </c>
      <c r="O119" s="149" t="s">
        <v>373</v>
      </c>
      <c r="P119" s="150">
        <v>0</v>
      </c>
      <c r="Q119" s="121"/>
      <c r="R119" s="122"/>
      <c r="S119" s="151"/>
      <c r="T119" s="151"/>
      <c r="U119" s="151"/>
      <c r="V119" s="151"/>
      <c r="W119" s="124"/>
      <c r="X119" s="125"/>
      <c r="Y119" s="152"/>
      <c r="Z119" s="152"/>
      <c r="AA119" s="153">
        <f>AA120</f>
        <v>29646500</v>
      </c>
      <c r="AB119" s="25"/>
    </row>
    <row r="120" spans="1:28" s="41" customFormat="1" ht="25.5" customHeight="1" x14ac:dyDescent="0.2">
      <c r="A120" s="20"/>
      <c r="B120" s="171"/>
      <c r="C120" s="176"/>
      <c r="D120" s="176"/>
      <c r="E120" s="176"/>
      <c r="F120" s="176"/>
      <c r="G120" s="176"/>
      <c r="H120" s="176"/>
      <c r="I120" s="176"/>
      <c r="J120" s="384" t="s">
        <v>93</v>
      </c>
      <c r="K120" s="147">
        <v>134</v>
      </c>
      <c r="L120" s="117"/>
      <c r="M120" s="148">
        <v>5</v>
      </c>
      <c r="N120" s="148">
        <v>2</v>
      </c>
      <c r="O120" s="149" t="s">
        <v>373</v>
      </c>
      <c r="P120" s="150">
        <v>410</v>
      </c>
      <c r="Q120" s="121"/>
      <c r="R120" s="122"/>
      <c r="S120" s="151"/>
      <c r="T120" s="151"/>
      <c r="U120" s="151"/>
      <c r="V120" s="151"/>
      <c r="W120" s="124"/>
      <c r="X120" s="125"/>
      <c r="Y120" s="152"/>
      <c r="Z120" s="152"/>
      <c r="AA120" s="153">
        <f>AA121</f>
        <v>29646500</v>
      </c>
      <c r="AB120" s="25"/>
    </row>
    <row r="121" spans="1:28" s="41" customFormat="1" ht="15" customHeight="1" x14ac:dyDescent="0.2">
      <c r="A121" s="20"/>
      <c r="B121" s="171"/>
      <c r="C121" s="176"/>
      <c r="D121" s="176"/>
      <c r="E121" s="176"/>
      <c r="F121" s="176"/>
      <c r="G121" s="176"/>
      <c r="H121" s="176"/>
      <c r="I121" s="176"/>
      <c r="J121" s="191" t="s">
        <v>219</v>
      </c>
      <c r="K121" s="147">
        <v>134</v>
      </c>
      <c r="L121" s="117"/>
      <c r="M121" s="148">
        <v>5</v>
      </c>
      <c r="N121" s="148">
        <v>2</v>
      </c>
      <c r="O121" s="149" t="s">
        <v>373</v>
      </c>
      <c r="P121" s="150">
        <v>414</v>
      </c>
      <c r="Q121" s="121"/>
      <c r="R121" s="122"/>
      <c r="S121" s="151"/>
      <c r="T121" s="151"/>
      <c r="U121" s="151"/>
      <c r="V121" s="151"/>
      <c r="W121" s="124"/>
      <c r="X121" s="125"/>
      <c r="Y121" s="152"/>
      <c r="Z121" s="152"/>
      <c r="AA121" s="153">
        <v>29646500</v>
      </c>
      <c r="AB121" s="25"/>
    </row>
    <row r="122" spans="1:28" s="41" customFormat="1" ht="15" customHeight="1" x14ac:dyDescent="0.2">
      <c r="A122" s="20"/>
      <c r="B122" s="171"/>
      <c r="C122" s="185"/>
      <c r="D122" s="613" t="s">
        <v>149</v>
      </c>
      <c r="E122" s="614"/>
      <c r="F122" s="614"/>
      <c r="G122" s="614"/>
      <c r="H122" s="614"/>
      <c r="I122" s="614"/>
      <c r="J122" s="615"/>
      <c r="K122" s="116">
        <v>134</v>
      </c>
      <c r="L122" s="117">
        <v>503</v>
      </c>
      <c r="M122" s="118">
        <v>5</v>
      </c>
      <c r="N122" s="118">
        <v>3</v>
      </c>
      <c r="O122" s="119">
        <v>0</v>
      </c>
      <c r="P122" s="120">
        <v>0</v>
      </c>
      <c r="Q122" s="121"/>
      <c r="R122" s="122">
        <v>0</v>
      </c>
      <c r="S122" s="587"/>
      <c r="T122" s="587"/>
      <c r="U122" s="587"/>
      <c r="V122" s="587"/>
      <c r="W122" s="124">
        <v>0</v>
      </c>
      <c r="X122" s="125">
        <v>0</v>
      </c>
      <c r="Y122" s="126">
        <f>Y123+Y130</f>
        <v>13218209.029999999</v>
      </c>
      <c r="Z122" s="126">
        <f>Z123+Z130</f>
        <v>11548533</v>
      </c>
      <c r="AA122" s="127">
        <f t="shared" ref="Y122:AA126" si="13">AA123</f>
        <v>10400000</v>
      </c>
      <c r="AB122" s="25" t="s">
        <v>73</v>
      </c>
    </row>
    <row r="123" spans="1:28" s="41" customFormat="1" ht="60" customHeight="1" x14ac:dyDescent="0.2">
      <c r="A123" s="20"/>
      <c r="B123" s="171"/>
      <c r="C123" s="179"/>
      <c r="D123" s="180"/>
      <c r="E123" s="594" t="s">
        <v>273</v>
      </c>
      <c r="F123" s="596"/>
      <c r="G123" s="596"/>
      <c r="H123" s="596"/>
      <c r="I123" s="596"/>
      <c r="J123" s="597"/>
      <c r="K123" s="147">
        <v>134</v>
      </c>
      <c r="L123" s="117">
        <v>503</v>
      </c>
      <c r="M123" s="148">
        <v>5</v>
      </c>
      <c r="N123" s="148">
        <v>3</v>
      </c>
      <c r="O123" s="149">
        <v>6400000000</v>
      </c>
      <c r="P123" s="150">
        <v>0</v>
      </c>
      <c r="Q123" s="121"/>
      <c r="R123" s="122">
        <v>0</v>
      </c>
      <c r="S123" s="595"/>
      <c r="T123" s="595"/>
      <c r="U123" s="595"/>
      <c r="V123" s="595"/>
      <c r="W123" s="124">
        <v>0</v>
      </c>
      <c r="X123" s="125">
        <v>0</v>
      </c>
      <c r="Y123" s="152">
        <f t="shared" si="13"/>
        <v>12887509.029999999</v>
      </c>
      <c r="Z123" s="152">
        <f t="shared" si="13"/>
        <v>11548533</v>
      </c>
      <c r="AA123" s="153">
        <f t="shared" si="13"/>
        <v>10400000</v>
      </c>
      <c r="AB123" s="25" t="s">
        <v>73</v>
      </c>
    </row>
    <row r="124" spans="1:28" s="41" customFormat="1" ht="27.75" customHeight="1" x14ac:dyDescent="0.2">
      <c r="A124" s="20"/>
      <c r="B124" s="171"/>
      <c r="C124" s="179"/>
      <c r="D124" s="182"/>
      <c r="E124" s="183"/>
      <c r="F124" s="594" t="s">
        <v>201</v>
      </c>
      <c r="G124" s="596"/>
      <c r="H124" s="596"/>
      <c r="I124" s="596"/>
      <c r="J124" s="597"/>
      <c r="K124" s="147">
        <v>134</v>
      </c>
      <c r="L124" s="117">
        <v>503</v>
      </c>
      <c r="M124" s="148">
        <v>5</v>
      </c>
      <c r="N124" s="148">
        <v>3</v>
      </c>
      <c r="O124" s="149">
        <v>6440000000</v>
      </c>
      <c r="P124" s="150">
        <v>0</v>
      </c>
      <c r="Q124" s="121"/>
      <c r="R124" s="122">
        <v>0</v>
      </c>
      <c r="S124" s="595"/>
      <c r="T124" s="595"/>
      <c r="U124" s="595"/>
      <c r="V124" s="595"/>
      <c r="W124" s="124">
        <v>0</v>
      </c>
      <c r="X124" s="125">
        <v>0</v>
      </c>
      <c r="Y124" s="152">
        <f t="shared" si="13"/>
        <v>12887509.029999999</v>
      </c>
      <c r="Z124" s="152">
        <f t="shared" si="13"/>
        <v>11548533</v>
      </c>
      <c r="AA124" s="153">
        <f t="shared" si="13"/>
        <v>10400000</v>
      </c>
      <c r="AB124" s="25" t="s">
        <v>73</v>
      </c>
    </row>
    <row r="125" spans="1:28" s="41" customFormat="1" ht="25.5" customHeight="1" x14ac:dyDescent="0.2">
      <c r="A125" s="20"/>
      <c r="B125" s="171"/>
      <c r="C125" s="179"/>
      <c r="D125" s="182"/>
      <c r="E125" s="183"/>
      <c r="F125" s="183"/>
      <c r="G125" s="184"/>
      <c r="H125" s="184"/>
      <c r="I125" s="184"/>
      <c r="J125" s="146" t="s">
        <v>154</v>
      </c>
      <c r="K125" s="147">
        <v>134</v>
      </c>
      <c r="L125" s="117">
        <v>503</v>
      </c>
      <c r="M125" s="148">
        <v>5</v>
      </c>
      <c r="N125" s="148">
        <v>3</v>
      </c>
      <c r="O125" s="149">
        <v>6440095310</v>
      </c>
      <c r="P125" s="150">
        <v>0</v>
      </c>
      <c r="Q125" s="121"/>
      <c r="R125" s="122"/>
      <c r="S125" s="151"/>
      <c r="T125" s="151"/>
      <c r="U125" s="151"/>
      <c r="V125" s="151"/>
      <c r="W125" s="124"/>
      <c r="X125" s="125"/>
      <c r="Y125" s="152">
        <f>Y126+Y128</f>
        <v>12887509.029999999</v>
      </c>
      <c r="Z125" s="152">
        <f>Z126+Z128</f>
        <v>11548533</v>
      </c>
      <c r="AA125" s="153">
        <f>AA126+AA128</f>
        <v>10400000</v>
      </c>
      <c r="AB125" s="25"/>
    </row>
    <row r="126" spans="1:28" s="41" customFormat="1" ht="26.25" customHeight="1" x14ac:dyDescent="0.2">
      <c r="A126" s="20"/>
      <c r="B126" s="171"/>
      <c r="C126" s="179"/>
      <c r="D126" s="182"/>
      <c r="E126" s="183"/>
      <c r="F126" s="183"/>
      <c r="G126" s="184"/>
      <c r="H126" s="184"/>
      <c r="I126" s="184"/>
      <c r="J126" s="181" t="s">
        <v>91</v>
      </c>
      <c r="K126" s="147">
        <v>134</v>
      </c>
      <c r="L126" s="117">
        <v>503</v>
      </c>
      <c r="M126" s="148">
        <v>5</v>
      </c>
      <c r="N126" s="148">
        <v>3</v>
      </c>
      <c r="O126" s="149">
        <v>6440095310</v>
      </c>
      <c r="P126" s="150">
        <v>240</v>
      </c>
      <c r="Q126" s="121"/>
      <c r="R126" s="122"/>
      <c r="S126" s="151"/>
      <c r="T126" s="151"/>
      <c r="U126" s="151"/>
      <c r="V126" s="151"/>
      <c r="W126" s="124"/>
      <c r="X126" s="125"/>
      <c r="Y126" s="152">
        <f t="shared" si="13"/>
        <v>12887509.029999999</v>
      </c>
      <c r="Z126" s="152">
        <f t="shared" si="13"/>
        <v>11548533</v>
      </c>
      <c r="AA126" s="153">
        <f t="shared" si="13"/>
        <v>10400000</v>
      </c>
      <c r="AB126" s="25"/>
    </row>
    <row r="127" spans="1:28" ht="15.75" customHeight="1" x14ac:dyDescent="0.2">
      <c r="A127" s="20"/>
      <c r="B127" s="171"/>
      <c r="C127" s="179"/>
      <c r="D127" s="182"/>
      <c r="E127" s="184"/>
      <c r="F127" s="183"/>
      <c r="G127" s="594" t="s">
        <v>218</v>
      </c>
      <c r="H127" s="596"/>
      <c r="I127" s="596"/>
      <c r="J127" s="597"/>
      <c r="K127" s="147">
        <v>134</v>
      </c>
      <c r="L127" s="117">
        <v>503</v>
      </c>
      <c r="M127" s="148">
        <v>5</v>
      </c>
      <c r="N127" s="148">
        <v>3</v>
      </c>
      <c r="O127" s="149">
        <v>6440095310</v>
      </c>
      <c r="P127" s="150">
        <v>244</v>
      </c>
      <c r="Q127" s="121"/>
      <c r="R127" s="122">
        <v>10000</v>
      </c>
      <c r="S127" s="595"/>
      <c r="T127" s="595"/>
      <c r="U127" s="595"/>
      <c r="V127" s="595"/>
      <c r="W127" s="124">
        <v>0</v>
      </c>
      <c r="X127" s="125">
        <v>0</v>
      </c>
      <c r="Y127" s="152">
        <v>12887509.029999999</v>
      </c>
      <c r="Z127" s="152">
        <v>11548533</v>
      </c>
      <c r="AA127" s="153">
        <v>10400000</v>
      </c>
      <c r="AB127" s="25"/>
    </row>
    <row r="128" spans="1:28" ht="12.75" customHeight="1" x14ac:dyDescent="0.2">
      <c r="A128" s="20"/>
      <c r="B128" s="171"/>
      <c r="C128" s="172"/>
      <c r="D128" s="173"/>
      <c r="E128" s="174"/>
      <c r="F128" s="175"/>
      <c r="G128" s="170"/>
      <c r="H128" s="170"/>
      <c r="I128" s="170"/>
      <c r="J128" s="146" t="s">
        <v>151</v>
      </c>
      <c r="K128" s="147">
        <v>134</v>
      </c>
      <c r="L128" s="117"/>
      <c r="M128" s="148">
        <v>5</v>
      </c>
      <c r="N128" s="148">
        <v>3</v>
      </c>
      <c r="O128" s="149">
        <v>6440095310</v>
      </c>
      <c r="P128" s="150">
        <v>850</v>
      </c>
      <c r="Q128" s="121"/>
      <c r="R128" s="122"/>
      <c r="S128" s="151"/>
      <c r="T128" s="151"/>
      <c r="U128" s="151"/>
      <c r="V128" s="151"/>
      <c r="W128" s="124"/>
      <c r="X128" s="125"/>
      <c r="Y128" s="152">
        <f>Y129</f>
        <v>0</v>
      </c>
      <c r="Z128" s="152">
        <f>Z129</f>
        <v>0</v>
      </c>
      <c r="AA128" s="153">
        <f>AA129</f>
        <v>0</v>
      </c>
      <c r="AB128" s="25"/>
    </row>
    <row r="129" spans="1:28" ht="15" customHeight="1" x14ac:dyDescent="0.2">
      <c r="A129" s="20"/>
      <c r="B129" s="171"/>
      <c r="C129" s="172"/>
      <c r="D129" s="173"/>
      <c r="E129" s="174"/>
      <c r="F129" s="175"/>
      <c r="G129" s="170"/>
      <c r="H129" s="170"/>
      <c r="I129" s="170"/>
      <c r="J129" s="146" t="s">
        <v>203</v>
      </c>
      <c r="K129" s="147">
        <v>134</v>
      </c>
      <c r="L129" s="117"/>
      <c r="M129" s="148">
        <v>5</v>
      </c>
      <c r="N129" s="148">
        <v>3</v>
      </c>
      <c r="O129" s="149">
        <v>6440095310</v>
      </c>
      <c r="P129" s="150">
        <v>853</v>
      </c>
      <c r="Q129" s="121"/>
      <c r="R129" s="122"/>
      <c r="S129" s="151"/>
      <c r="T129" s="151"/>
      <c r="U129" s="151"/>
      <c r="V129" s="151"/>
      <c r="W129" s="124"/>
      <c r="X129" s="125"/>
      <c r="Y129" s="152">
        <v>0</v>
      </c>
      <c r="Z129" s="152">
        <v>0</v>
      </c>
      <c r="AA129" s="153">
        <v>0</v>
      </c>
      <c r="AB129" s="25" t="s">
        <v>73</v>
      </c>
    </row>
    <row r="130" spans="1:28" ht="18.75" customHeight="1" x14ac:dyDescent="0.2">
      <c r="A130" s="20"/>
      <c r="B130" s="290"/>
      <c r="C130" s="294"/>
      <c r="D130" s="291"/>
      <c r="E130" s="175"/>
      <c r="F130" s="175"/>
      <c r="G130" s="170"/>
      <c r="H130" s="170"/>
      <c r="I130" s="170"/>
      <c r="J130" s="191" t="s">
        <v>372</v>
      </c>
      <c r="K130" s="147">
        <v>134</v>
      </c>
      <c r="L130" s="117"/>
      <c r="M130" s="148">
        <v>5</v>
      </c>
      <c r="N130" s="148">
        <v>3</v>
      </c>
      <c r="O130" s="149" t="s">
        <v>364</v>
      </c>
      <c r="P130" s="150">
        <v>0</v>
      </c>
      <c r="Q130" s="121"/>
      <c r="R130" s="122"/>
      <c r="S130" s="151"/>
      <c r="T130" s="151"/>
      <c r="U130" s="151"/>
      <c r="V130" s="151"/>
      <c r="W130" s="124"/>
      <c r="X130" s="125"/>
      <c r="Y130" s="152">
        <f>Y131</f>
        <v>330700</v>
      </c>
      <c r="Z130" s="152">
        <f>Z131</f>
        <v>0</v>
      </c>
      <c r="AA130" s="153"/>
      <c r="AB130" s="25"/>
    </row>
    <row r="131" spans="1:28" ht="26.25" customHeight="1" x14ac:dyDescent="0.2">
      <c r="A131" s="20"/>
      <c r="B131" s="290"/>
      <c r="C131" s="294"/>
      <c r="D131" s="291"/>
      <c r="E131" s="175"/>
      <c r="F131" s="175"/>
      <c r="G131" s="170"/>
      <c r="H131" s="170"/>
      <c r="I131" s="170"/>
      <c r="J131" s="191" t="s">
        <v>91</v>
      </c>
      <c r="K131" s="147">
        <v>134</v>
      </c>
      <c r="L131" s="117"/>
      <c r="M131" s="148">
        <v>5</v>
      </c>
      <c r="N131" s="148">
        <v>3</v>
      </c>
      <c r="O131" s="149" t="s">
        <v>364</v>
      </c>
      <c r="P131" s="150">
        <v>240</v>
      </c>
      <c r="Q131" s="121"/>
      <c r="R131" s="122"/>
      <c r="S131" s="151"/>
      <c r="T131" s="151"/>
      <c r="U131" s="151"/>
      <c r="V131" s="151"/>
      <c r="W131" s="124"/>
      <c r="X131" s="125"/>
      <c r="Y131" s="152">
        <f>Y132</f>
        <v>330700</v>
      </c>
      <c r="Z131" s="152">
        <f>Z132</f>
        <v>0</v>
      </c>
      <c r="AA131" s="249"/>
      <c r="AB131" s="25"/>
    </row>
    <row r="132" spans="1:28" ht="26.25" customHeight="1" x14ac:dyDescent="0.2">
      <c r="A132" s="20"/>
      <c r="B132" s="290"/>
      <c r="C132" s="294"/>
      <c r="D132" s="291"/>
      <c r="E132" s="175"/>
      <c r="F132" s="175"/>
      <c r="G132" s="170"/>
      <c r="H132" s="170"/>
      <c r="I132" s="170"/>
      <c r="J132" s="191" t="s">
        <v>218</v>
      </c>
      <c r="K132" s="147">
        <v>134</v>
      </c>
      <c r="L132" s="117"/>
      <c r="M132" s="148">
        <v>5</v>
      </c>
      <c r="N132" s="148">
        <v>3</v>
      </c>
      <c r="O132" s="149" t="s">
        <v>364</v>
      </c>
      <c r="P132" s="150">
        <v>244</v>
      </c>
      <c r="Q132" s="121"/>
      <c r="R132" s="122"/>
      <c r="S132" s="151"/>
      <c r="T132" s="151"/>
      <c r="U132" s="151"/>
      <c r="V132" s="151"/>
      <c r="W132" s="124"/>
      <c r="X132" s="125"/>
      <c r="Y132" s="152">
        <v>330700</v>
      </c>
      <c r="Z132" s="152">
        <v>0</v>
      </c>
      <c r="AA132" s="153"/>
      <c r="AB132" s="25"/>
    </row>
    <row r="133" spans="1:28" ht="15" customHeight="1" x14ac:dyDescent="0.2">
      <c r="A133" s="20"/>
      <c r="B133" s="586" t="s">
        <v>65</v>
      </c>
      <c r="C133" s="616"/>
      <c r="D133" s="616"/>
      <c r="E133" s="616"/>
      <c r="F133" s="616"/>
      <c r="G133" s="616"/>
      <c r="H133" s="616"/>
      <c r="I133" s="616"/>
      <c r="J133" s="617"/>
      <c r="K133" s="116">
        <v>134</v>
      </c>
      <c r="L133" s="117">
        <v>800</v>
      </c>
      <c r="M133" s="118">
        <v>8</v>
      </c>
      <c r="N133" s="118">
        <v>0</v>
      </c>
      <c r="O133" s="119">
        <v>0</v>
      </c>
      <c r="P133" s="120">
        <v>0</v>
      </c>
      <c r="Q133" s="121"/>
      <c r="R133" s="122">
        <v>0</v>
      </c>
      <c r="S133" s="587"/>
      <c r="T133" s="587"/>
      <c r="U133" s="587"/>
      <c r="V133" s="587"/>
      <c r="W133" s="124">
        <v>0</v>
      </c>
      <c r="X133" s="125">
        <v>0</v>
      </c>
      <c r="Y133" s="126">
        <f t="shared" ref="Y133:AA135" si="14">Y134</f>
        <v>32456150</v>
      </c>
      <c r="Z133" s="126">
        <f t="shared" si="14"/>
        <v>32456150</v>
      </c>
      <c r="AA133" s="127">
        <f t="shared" si="14"/>
        <v>32456150</v>
      </c>
      <c r="AB133" s="21" t="s">
        <v>73</v>
      </c>
    </row>
    <row r="134" spans="1:28" ht="15" customHeight="1" x14ac:dyDescent="0.2">
      <c r="A134" s="20"/>
      <c r="B134" s="115"/>
      <c r="C134" s="128"/>
      <c r="D134" s="589" t="s">
        <v>66</v>
      </c>
      <c r="E134" s="590"/>
      <c r="F134" s="590"/>
      <c r="G134" s="590"/>
      <c r="H134" s="590"/>
      <c r="I134" s="590"/>
      <c r="J134" s="591"/>
      <c r="K134" s="131">
        <v>134</v>
      </c>
      <c r="L134" s="132">
        <v>801</v>
      </c>
      <c r="M134" s="133">
        <v>8</v>
      </c>
      <c r="N134" s="133">
        <v>1</v>
      </c>
      <c r="O134" s="134">
        <v>0</v>
      </c>
      <c r="P134" s="135">
        <v>0</v>
      </c>
      <c r="Q134" s="136"/>
      <c r="R134" s="137">
        <v>0</v>
      </c>
      <c r="S134" s="592"/>
      <c r="T134" s="592"/>
      <c r="U134" s="592"/>
      <c r="V134" s="592"/>
      <c r="W134" s="139">
        <v>0</v>
      </c>
      <c r="X134" s="140">
        <v>0</v>
      </c>
      <c r="Y134" s="141">
        <f t="shared" si="14"/>
        <v>32456150</v>
      </c>
      <c r="Z134" s="141">
        <f t="shared" si="14"/>
        <v>32456150</v>
      </c>
      <c r="AA134" s="142">
        <f t="shared" si="14"/>
        <v>32456150</v>
      </c>
      <c r="AB134" s="21" t="s">
        <v>73</v>
      </c>
    </row>
    <row r="135" spans="1:28" ht="58.5" customHeight="1" x14ac:dyDescent="0.2">
      <c r="A135" s="20"/>
      <c r="B135" s="115"/>
      <c r="C135" s="143"/>
      <c r="D135" s="144"/>
      <c r="E135" s="594" t="s">
        <v>273</v>
      </c>
      <c r="F135" s="596"/>
      <c r="G135" s="596"/>
      <c r="H135" s="596"/>
      <c r="I135" s="596"/>
      <c r="J135" s="597"/>
      <c r="K135" s="147">
        <v>134</v>
      </c>
      <c r="L135" s="117">
        <v>801</v>
      </c>
      <c r="M135" s="148">
        <v>8</v>
      </c>
      <c r="N135" s="148">
        <v>1</v>
      </c>
      <c r="O135" s="149">
        <v>6400000000</v>
      </c>
      <c r="P135" s="150">
        <v>0</v>
      </c>
      <c r="Q135" s="121"/>
      <c r="R135" s="122">
        <v>0</v>
      </c>
      <c r="S135" s="595"/>
      <c r="T135" s="595"/>
      <c r="U135" s="595"/>
      <c r="V135" s="595"/>
      <c r="W135" s="124">
        <v>0</v>
      </c>
      <c r="X135" s="125">
        <v>0</v>
      </c>
      <c r="Y135" s="152">
        <f t="shared" si="14"/>
        <v>32456150</v>
      </c>
      <c r="Z135" s="152">
        <f t="shared" si="14"/>
        <v>32456150</v>
      </c>
      <c r="AA135" s="153">
        <f t="shared" si="14"/>
        <v>32456150</v>
      </c>
      <c r="AB135" s="21" t="s">
        <v>73</v>
      </c>
    </row>
    <row r="136" spans="1:28" ht="28.5" customHeight="1" x14ac:dyDescent="0.2">
      <c r="A136" s="20"/>
      <c r="B136" s="115"/>
      <c r="C136" s="143"/>
      <c r="D136" s="154"/>
      <c r="E136" s="146"/>
      <c r="F136" s="594" t="s">
        <v>205</v>
      </c>
      <c r="G136" s="596"/>
      <c r="H136" s="596"/>
      <c r="I136" s="596"/>
      <c r="J136" s="597"/>
      <c r="K136" s="147">
        <v>134</v>
      </c>
      <c r="L136" s="117">
        <v>801</v>
      </c>
      <c r="M136" s="148">
        <v>8</v>
      </c>
      <c r="N136" s="148">
        <v>1</v>
      </c>
      <c r="O136" s="149">
        <v>6450000000</v>
      </c>
      <c r="P136" s="150">
        <v>0</v>
      </c>
      <c r="Q136" s="121"/>
      <c r="R136" s="122">
        <v>0</v>
      </c>
      <c r="S136" s="595"/>
      <c r="T136" s="595"/>
      <c r="U136" s="595"/>
      <c r="V136" s="595"/>
      <c r="W136" s="124">
        <v>0</v>
      </c>
      <c r="X136" s="125">
        <v>0</v>
      </c>
      <c r="Y136" s="152">
        <f>Y138+Y141+Y142</f>
        <v>32456150</v>
      </c>
      <c r="Z136" s="152">
        <f>Z138+Z141+Z142</f>
        <v>32456150</v>
      </c>
      <c r="AA136" s="153">
        <f>AA138+AA141+AA142</f>
        <v>32456150</v>
      </c>
      <c r="AB136" s="21" t="s">
        <v>73</v>
      </c>
    </row>
    <row r="137" spans="1:28" ht="42" customHeight="1" x14ac:dyDescent="0.2">
      <c r="A137" s="20"/>
      <c r="B137" s="115"/>
      <c r="C137" s="143"/>
      <c r="D137" s="154"/>
      <c r="E137" s="146"/>
      <c r="F137" s="146"/>
      <c r="G137" s="145"/>
      <c r="H137" s="145"/>
      <c r="I137" s="145"/>
      <c r="J137" s="146" t="s">
        <v>278</v>
      </c>
      <c r="K137" s="147">
        <v>134</v>
      </c>
      <c r="L137" s="117">
        <v>801</v>
      </c>
      <c r="M137" s="148">
        <v>8</v>
      </c>
      <c r="N137" s="148">
        <v>1</v>
      </c>
      <c r="O137" s="149">
        <v>6450095220</v>
      </c>
      <c r="P137" s="150">
        <v>0</v>
      </c>
      <c r="Q137" s="121"/>
      <c r="R137" s="122"/>
      <c r="S137" s="151"/>
      <c r="T137" s="151"/>
      <c r="U137" s="151"/>
      <c r="V137" s="151"/>
      <c r="W137" s="124"/>
      <c r="X137" s="125"/>
      <c r="Y137" s="152">
        <f t="shared" ref="Y137:AA138" si="15">Y138</f>
        <v>572000</v>
      </c>
      <c r="Z137" s="152">
        <f t="shared" si="15"/>
        <v>572000</v>
      </c>
      <c r="AA137" s="153">
        <f t="shared" si="15"/>
        <v>572000</v>
      </c>
      <c r="AB137" s="21"/>
    </row>
    <row r="138" spans="1:28" ht="17.25" customHeight="1" x14ac:dyDescent="0.2">
      <c r="A138" s="20"/>
      <c r="B138" s="115"/>
      <c r="C138" s="143"/>
      <c r="D138" s="154"/>
      <c r="E138" s="145"/>
      <c r="F138" s="146"/>
      <c r="G138" s="594" t="s">
        <v>93</v>
      </c>
      <c r="H138" s="596"/>
      <c r="I138" s="596"/>
      <c r="J138" s="597"/>
      <c r="K138" s="147">
        <v>134</v>
      </c>
      <c r="L138" s="117">
        <v>801</v>
      </c>
      <c r="M138" s="148">
        <v>8</v>
      </c>
      <c r="N138" s="148">
        <v>1</v>
      </c>
      <c r="O138" s="149">
        <v>6450095220</v>
      </c>
      <c r="P138" s="150">
        <v>240</v>
      </c>
      <c r="Q138" s="121"/>
      <c r="R138" s="122">
        <v>10000</v>
      </c>
      <c r="S138" s="595"/>
      <c r="T138" s="595"/>
      <c r="U138" s="595"/>
      <c r="V138" s="595"/>
      <c r="W138" s="124">
        <v>0</v>
      </c>
      <c r="X138" s="125">
        <v>0</v>
      </c>
      <c r="Y138" s="152">
        <f t="shared" si="15"/>
        <v>572000</v>
      </c>
      <c r="Z138" s="152">
        <f t="shared" si="15"/>
        <v>572000</v>
      </c>
      <c r="AA138" s="153">
        <f t="shared" si="15"/>
        <v>572000</v>
      </c>
      <c r="AB138" s="21" t="s">
        <v>73</v>
      </c>
    </row>
    <row r="139" spans="1:28" s="41" customFormat="1" ht="13.5" customHeight="1" x14ac:dyDescent="0.2">
      <c r="A139" s="52"/>
      <c r="B139" s="115"/>
      <c r="C139" s="143"/>
      <c r="D139" s="154"/>
      <c r="E139" s="146"/>
      <c r="F139" s="146"/>
      <c r="G139" s="145"/>
      <c r="H139" s="145"/>
      <c r="I139" s="145"/>
      <c r="J139" s="146" t="s">
        <v>218</v>
      </c>
      <c r="K139" s="147">
        <v>134</v>
      </c>
      <c r="L139" s="117">
        <v>801</v>
      </c>
      <c r="M139" s="148">
        <v>8</v>
      </c>
      <c r="N139" s="148">
        <v>1</v>
      </c>
      <c r="O139" s="149">
        <v>6450095220</v>
      </c>
      <c r="P139" s="150">
        <v>244</v>
      </c>
      <c r="Q139" s="121"/>
      <c r="R139" s="122"/>
      <c r="S139" s="151"/>
      <c r="T139" s="151"/>
      <c r="U139" s="151"/>
      <c r="V139" s="151"/>
      <c r="W139" s="124"/>
      <c r="X139" s="125"/>
      <c r="Y139" s="152">
        <v>572000</v>
      </c>
      <c r="Z139" s="152">
        <f>Y139</f>
        <v>572000</v>
      </c>
      <c r="AA139" s="153">
        <f>Z139</f>
        <v>572000</v>
      </c>
      <c r="AB139" s="21"/>
    </row>
    <row r="140" spans="1:28" s="41" customFormat="1" ht="15" customHeight="1" x14ac:dyDescent="0.2">
      <c r="A140" s="52"/>
      <c r="B140" s="115"/>
      <c r="C140" s="143"/>
      <c r="D140" s="154"/>
      <c r="E140" s="146"/>
      <c r="F140" s="594" t="s">
        <v>217</v>
      </c>
      <c r="G140" s="596"/>
      <c r="H140" s="596"/>
      <c r="I140" s="596"/>
      <c r="J140" s="597"/>
      <c r="K140" s="147">
        <v>134</v>
      </c>
      <c r="L140" s="117">
        <v>801</v>
      </c>
      <c r="M140" s="148">
        <v>8</v>
      </c>
      <c r="N140" s="148">
        <v>1</v>
      </c>
      <c r="O140" s="149">
        <v>6450075080</v>
      </c>
      <c r="P140" s="150">
        <v>0</v>
      </c>
      <c r="Q140" s="121"/>
      <c r="R140" s="122">
        <v>0</v>
      </c>
      <c r="S140" s="595"/>
      <c r="T140" s="595"/>
      <c r="U140" s="595"/>
      <c r="V140" s="595"/>
      <c r="W140" s="124">
        <v>0</v>
      </c>
      <c r="X140" s="125">
        <v>0</v>
      </c>
      <c r="Y140" s="152">
        <f>Y141</f>
        <v>29094740</v>
      </c>
      <c r="Z140" s="152">
        <f>Z141</f>
        <v>31884150</v>
      </c>
      <c r="AA140" s="153">
        <f>AA141</f>
        <v>31884150</v>
      </c>
      <c r="AB140" s="21" t="s">
        <v>73</v>
      </c>
    </row>
    <row r="141" spans="1:28" s="41" customFormat="1" ht="17.25" customHeight="1" thickBot="1" x14ac:dyDescent="0.25">
      <c r="A141" s="52"/>
      <c r="B141" s="192"/>
      <c r="C141" s="193"/>
      <c r="D141" s="194"/>
      <c r="E141" s="195"/>
      <c r="F141" s="196"/>
      <c r="G141" s="594" t="s">
        <v>47</v>
      </c>
      <c r="H141" s="596"/>
      <c r="I141" s="596"/>
      <c r="J141" s="597"/>
      <c r="K141" s="147">
        <v>134</v>
      </c>
      <c r="L141" s="117">
        <v>801</v>
      </c>
      <c r="M141" s="148">
        <v>8</v>
      </c>
      <c r="N141" s="148">
        <v>1</v>
      </c>
      <c r="O141" s="149">
        <v>6450075080</v>
      </c>
      <c r="P141" s="150">
        <v>540</v>
      </c>
      <c r="Q141" s="121"/>
      <c r="R141" s="122">
        <v>10000</v>
      </c>
      <c r="S141" s="595"/>
      <c r="T141" s="595"/>
      <c r="U141" s="595"/>
      <c r="V141" s="595"/>
      <c r="W141" s="124">
        <v>0</v>
      </c>
      <c r="X141" s="125">
        <v>0</v>
      </c>
      <c r="Y141" s="152">
        <v>29094740</v>
      </c>
      <c r="Z141" s="152">
        <v>31884150</v>
      </c>
      <c r="AA141" s="153">
        <v>31884150</v>
      </c>
      <c r="AB141" s="25"/>
    </row>
    <row r="142" spans="1:28" s="41" customFormat="1" ht="24.75" customHeight="1" x14ac:dyDescent="0.2">
      <c r="A142" s="52"/>
      <c r="B142" s="333"/>
      <c r="C142" s="334"/>
      <c r="D142" s="335"/>
      <c r="E142" s="336"/>
      <c r="F142" s="336"/>
      <c r="G142" s="336"/>
      <c r="H142" s="336"/>
      <c r="I142" s="336"/>
      <c r="J142" s="255" t="s">
        <v>325</v>
      </c>
      <c r="K142" s="337">
        <v>134</v>
      </c>
      <c r="L142" s="254" t="s">
        <v>327</v>
      </c>
      <c r="M142" s="148">
        <v>8</v>
      </c>
      <c r="N142" s="148">
        <v>1</v>
      </c>
      <c r="O142" s="340">
        <v>6450097030</v>
      </c>
      <c r="P142" s="150">
        <v>0</v>
      </c>
      <c r="Q142" s="337">
        <v>200</v>
      </c>
      <c r="R142" s="254" t="s">
        <v>327</v>
      </c>
      <c r="S142" s="338">
        <v>1861700</v>
      </c>
      <c r="T142" s="338">
        <v>1861700</v>
      </c>
      <c r="U142" s="339">
        <v>0</v>
      </c>
      <c r="V142" s="255" t="s">
        <v>325</v>
      </c>
      <c r="W142" s="337">
        <v>200</v>
      </c>
      <c r="X142" s="254" t="s">
        <v>327</v>
      </c>
      <c r="Y142" s="338">
        <v>2789410</v>
      </c>
      <c r="Z142" s="338">
        <f>Z143</f>
        <v>0</v>
      </c>
      <c r="AA142" s="338">
        <f>AA143</f>
        <v>0</v>
      </c>
      <c r="AB142" s="25"/>
    </row>
    <row r="143" spans="1:28" s="41" customFormat="1" ht="17.25" customHeight="1" x14ac:dyDescent="0.2">
      <c r="A143" s="52"/>
      <c r="B143" s="333"/>
      <c r="C143" s="334"/>
      <c r="D143" s="335"/>
      <c r="E143" s="336"/>
      <c r="F143" s="336"/>
      <c r="G143" s="336"/>
      <c r="H143" s="336"/>
      <c r="I143" s="336"/>
      <c r="J143" s="255" t="s">
        <v>326</v>
      </c>
      <c r="K143" s="337">
        <v>134</v>
      </c>
      <c r="L143" s="254" t="s">
        <v>328</v>
      </c>
      <c r="M143" s="148">
        <v>8</v>
      </c>
      <c r="N143" s="148">
        <v>1</v>
      </c>
      <c r="O143" s="340">
        <v>6450097030</v>
      </c>
      <c r="P143" s="150">
        <v>500</v>
      </c>
      <c r="Q143" s="337">
        <v>200</v>
      </c>
      <c r="R143" s="254" t="s">
        <v>328</v>
      </c>
      <c r="S143" s="338">
        <v>1861700</v>
      </c>
      <c r="T143" s="338">
        <v>1861700</v>
      </c>
      <c r="U143" s="339">
        <v>0</v>
      </c>
      <c r="V143" s="255" t="s">
        <v>326</v>
      </c>
      <c r="W143" s="337">
        <v>200</v>
      </c>
      <c r="X143" s="254" t="s">
        <v>328</v>
      </c>
      <c r="Y143" s="338">
        <v>2789410</v>
      </c>
      <c r="Z143" s="338">
        <f>Z144</f>
        <v>0</v>
      </c>
      <c r="AA143" s="338">
        <f>AA144</f>
        <v>0</v>
      </c>
      <c r="AB143" s="25"/>
    </row>
    <row r="144" spans="1:28" s="41" customFormat="1" ht="17.25" customHeight="1" x14ac:dyDescent="0.2">
      <c r="A144" s="52"/>
      <c r="B144" s="333"/>
      <c r="C144" s="334"/>
      <c r="D144" s="335"/>
      <c r="E144" s="336"/>
      <c r="F144" s="336"/>
      <c r="G144" s="336"/>
      <c r="H144" s="336"/>
      <c r="I144" s="336"/>
      <c r="J144" s="255" t="s">
        <v>47</v>
      </c>
      <c r="K144" s="337">
        <v>134</v>
      </c>
      <c r="L144" s="254" t="s">
        <v>329</v>
      </c>
      <c r="M144" s="148">
        <v>8</v>
      </c>
      <c r="N144" s="148">
        <v>1</v>
      </c>
      <c r="O144" s="340">
        <v>6450097030</v>
      </c>
      <c r="P144" s="150">
        <v>540</v>
      </c>
      <c r="Q144" s="337">
        <v>200</v>
      </c>
      <c r="R144" s="254" t="s">
        <v>329</v>
      </c>
      <c r="S144" s="338">
        <v>1861700</v>
      </c>
      <c r="T144" s="338">
        <v>1861700</v>
      </c>
      <c r="U144" s="339">
        <v>0</v>
      </c>
      <c r="V144" s="255" t="s">
        <v>47</v>
      </c>
      <c r="W144" s="337">
        <v>200</v>
      </c>
      <c r="X144" s="254" t="s">
        <v>329</v>
      </c>
      <c r="Y144" s="338">
        <v>2789410</v>
      </c>
      <c r="Z144" s="338">
        <v>0</v>
      </c>
      <c r="AA144" s="338">
        <v>0</v>
      </c>
      <c r="AB144" s="25"/>
    </row>
    <row r="145" spans="1:28" s="41" customFormat="1" ht="12" customHeight="1" x14ac:dyDescent="0.2">
      <c r="A145" s="52"/>
      <c r="B145" s="197"/>
      <c r="C145" s="198"/>
      <c r="D145" s="199"/>
      <c r="E145" s="200"/>
      <c r="F145" s="200"/>
      <c r="G145" s="200"/>
      <c r="H145" s="200"/>
      <c r="I145" s="200"/>
      <c r="J145" s="182" t="s">
        <v>196</v>
      </c>
      <c r="K145" s="116">
        <v>134</v>
      </c>
      <c r="L145" s="207"/>
      <c r="M145" s="208">
        <v>11</v>
      </c>
      <c r="N145" s="208">
        <v>1</v>
      </c>
      <c r="O145" s="209">
        <v>0</v>
      </c>
      <c r="P145" s="120">
        <v>0</v>
      </c>
      <c r="Q145" s="116"/>
      <c r="R145" s="210"/>
      <c r="S145" s="123"/>
      <c r="T145" s="123"/>
      <c r="U145" s="123"/>
      <c r="V145" s="123"/>
      <c r="W145" s="123"/>
      <c r="X145" s="123"/>
      <c r="Y145" s="127">
        <f t="shared" ref="Y145:AA149" si="16">Y146</f>
        <v>628000</v>
      </c>
      <c r="Z145" s="211">
        <f t="shared" si="16"/>
        <v>600000</v>
      </c>
      <c r="AA145" s="212">
        <f t="shared" si="16"/>
        <v>600000</v>
      </c>
      <c r="AB145" s="25"/>
    </row>
    <row r="146" spans="1:28" s="41" customFormat="1" ht="12.75" customHeight="1" x14ac:dyDescent="0.2">
      <c r="A146" s="52"/>
      <c r="B146" s="197"/>
      <c r="C146" s="198"/>
      <c r="D146" s="199"/>
      <c r="E146" s="200"/>
      <c r="F146" s="200"/>
      <c r="G146" s="200"/>
      <c r="H146" s="200"/>
      <c r="I146" s="200"/>
      <c r="J146" s="186" t="s">
        <v>182</v>
      </c>
      <c r="K146" s="131">
        <v>134</v>
      </c>
      <c r="L146" s="213"/>
      <c r="M146" s="214">
        <v>11</v>
      </c>
      <c r="N146" s="214">
        <v>1</v>
      </c>
      <c r="O146" s="215">
        <v>0</v>
      </c>
      <c r="P146" s="135">
        <v>0</v>
      </c>
      <c r="Q146" s="131"/>
      <c r="R146" s="216"/>
      <c r="S146" s="138"/>
      <c r="T146" s="138"/>
      <c r="U146" s="138"/>
      <c r="V146" s="138"/>
      <c r="W146" s="138"/>
      <c r="X146" s="138"/>
      <c r="Y146" s="142">
        <f t="shared" si="16"/>
        <v>628000</v>
      </c>
      <c r="Z146" s="217">
        <f t="shared" si="16"/>
        <v>600000</v>
      </c>
      <c r="AA146" s="218">
        <f t="shared" si="16"/>
        <v>600000</v>
      </c>
      <c r="AB146" s="25"/>
    </row>
    <row r="147" spans="1:28" s="41" customFormat="1" ht="57.75" customHeight="1" x14ac:dyDescent="0.2">
      <c r="A147" s="52"/>
      <c r="B147" s="197"/>
      <c r="C147" s="198"/>
      <c r="D147" s="199"/>
      <c r="E147" s="200"/>
      <c r="F147" s="200"/>
      <c r="G147" s="200"/>
      <c r="H147" s="200"/>
      <c r="I147" s="200"/>
      <c r="J147" s="184" t="s">
        <v>245</v>
      </c>
      <c r="K147" s="147">
        <v>134</v>
      </c>
      <c r="L147" s="201"/>
      <c r="M147" s="202">
        <v>11</v>
      </c>
      <c r="N147" s="202">
        <v>1</v>
      </c>
      <c r="O147" s="203">
        <v>6400000000</v>
      </c>
      <c r="P147" s="150">
        <v>0</v>
      </c>
      <c r="Q147" s="147"/>
      <c r="R147" s="204"/>
      <c r="S147" s="151"/>
      <c r="T147" s="151"/>
      <c r="U147" s="151"/>
      <c r="V147" s="151"/>
      <c r="W147" s="151"/>
      <c r="X147" s="151"/>
      <c r="Y147" s="153">
        <f t="shared" si="16"/>
        <v>628000</v>
      </c>
      <c r="Z147" s="205">
        <f t="shared" si="16"/>
        <v>600000</v>
      </c>
      <c r="AA147" s="206">
        <f t="shared" si="16"/>
        <v>600000</v>
      </c>
      <c r="AB147" s="25"/>
    </row>
    <row r="148" spans="1:28" s="41" customFormat="1" ht="26.25" customHeight="1" x14ac:dyDescent="0.2">
      <c r="A148" s="52"/>
      <c r="B148" s="197"/>
      <c r="C148" s="198"/>
      <c r="D148" s="199"/>
      <c r="E148" s="200"/>
      <c r="F148" s="200"/>
      <c r="G148" s="200"/>
      <c r="H148" s="200"/>
      <c r="I148" s="200"/>
      <c r="J148" s="184" t="s">
        <v>195</v>
      </c>
      <c r="K148" s="147">
        <v>134</v>
      </c>
      <c r="L148" s="201"/>
      <c r="M148" s="202">
        <v>11</v>
      </c>
      <c r="N148" s="202">
        <v>1</v>
      </c>
      <c r="O148" s="203">
        <v>6450000000</v>
      </c>
      <c r="P148" s="150">
        <v>0</v>
      </c>
      <c r="Q148" s="147"/>
      <c r="R148" s="204"/>
      <c r="S148" s="151"/>
      <c r="T148" s="151"/>
      <c r="U148" s="151"/>
      <c r="V148" s="151"/>
      <c r="W148" s="151"/>
      <c r="X148" s="151"/>
      <c r="Y148" s="153">
        <f>Y149</f>
        <v>628000</v>
      </c>
      <c r="Z148" s="205">
        <f t="shared" si="16"/>
        <v>600000</v>
      </c>
      <c r="AA148" s="206">
        <f t="shared" si="16"/>
        <v>600000</v>
      </c>
      <c r="AB148" s="25"/>
    </row>
    <row r="149" spans="1:28" ht="36.75" customHeight="1" x14ac:dyDescent="0.2">
      <c r="A149" s="7"/>
      <c r="B149" s="197"/>
      <c r="C149" s="198"/>
      <c r="D149" s="199"/>
      <c r="E149" s="200"/>
      <c r="F149" s="200"/>
      <c r="G149" s="200"/>
      <c r="H149" s="200"/>
      <c r="I149" s="200"/>
      <c r="J149" s="184" t="s">
        <v>235</v>
      </c>
      <c r="K149" s="147">
        <v>134</v>
      </c>
      <c r="L149" s="201"/>
      <c r="M149" s="202">
        <v>11</v>
      </c>
      <c r="N149" s="202">
        <v>1</v>
      </c>
      <c r="O149" s="203">
        <v>6450095240</v>
      </c>
      <c r="P149" s="150">
        <v>0</v>
      </c>
      <c r="Q149" s="147"/>
      <c r="R149" s="204"/>
      <c r="S149" s="151"/>
      <c r="T149" s="151"/>
      <c r="U149" s="151"/>
      <c r="V149" s="151"/>
      <c r="W149" s="151"/>
      <c r="X149" s="151"/>
      <c r="Y149" s="153">
        <f>Y150+Y152</f>
        <v>628000</v>
      </c>
      <c r="Z149" s="205">
        <f t="shared" si="16"/>
        <v>600000</v>
      </c>
      <c r="AA149" s="206">
        <f t="shared" si="16"/>
        <v>600000</v>
      </c>
      <c r="AB149" s="25"/>
    </row>
    <row r="150" spans="1:28" ht="26.25" customHeight="1" x14ac:dyDescent="0.2">
      <c r="A150" s="7"/>
      <c r="B150" s="197"/>
      <c r="C150" s="198"/>
      <c r="D150" s="199"/>
      <c r="E150" s="200"/>
      <c r="F150" s="200"/>
      <c r="G150" s="200"/>
      <c r="H150" s="200"/>
      <c r="I150" s="200"/>
      <c r="J150" s="184" t="s">
        <v>93</v>
      </c>
      <c r="K150" s="147">
        <v>134</v>
      </c>
      <c r="L150" s="201"/>
      <c r="M150" s="202">
        <v>11</v>
      </c>
      <c r="N150" s="202">
        <v>1</v>
      </c>
      <c r="O150" s="203">
        <v>6450095240</v>
      </c>
      <c r="P150" s="150">
        <v>240</v>
      </c>
      <c r="Q150" s="147"/>
      <c r="R150" s="204"/>
      <c r="S150" s="151"/>
      <c r="T150" s="151"/>
      <c r="U150" s="151"/>
      <c r="V150" s="151"/>
      <c r="W150" s="151"/>
      <c r="X150" s="151"/>
      <c r="Y150" s="153">
        <f>Y151</f>
        <v>600000</v>
      </c>
      <c r="Z150" s="205">
        <f>Z151</f>
        <v>600000</v>
      </c>
      <c r="AA150" s="206">
        <f>AA151</f>
        <v>600000</v>
      </c>
      <c r="AB150" s="25"/>
    </row>
    <row r="151" spans="1:28" ht="12.75" customHeight="1" x14ac:dyDescent="0.2">
      <c r="A151" s="7"/>
      <c r="B151" s="197"/>
      <c r="C151" s="198"/>
      <c r="D151" s="199"/>
      <c r="E151" s="200"/>
      <c r="F151" s="200"/>
      <c r="G151" s="200"/>
      <c r="H151" s="200"/>
      <c r="I151" s="200"/>
      <c r="J151" s="184" t="s">
        <v>219</v>
      </c>
      <c r="K151" s="147">
        <v>134</v>
      </c>
      <c r="L151" s="201"/>
      <c r="M151" s="202">
        <v>11</v>
      </c>
      <c r="N151" s="202">
        <v>1</v>
      </c>
      <c r="O151" s="203">
        <v>6450095240</v>
      </c>
      <c r="P151" s="150">
        <v>244</v>
      </c>
      <c r="Q151" s="147"/>
      <c r="R151" s="204"/>
      <c r="S151" s="151"/>
      <c r="T151" s="151"/>
      <c r="U151" s="151"/>
      <c r="V151" s="151"/>
      <c r="W151" s="151"/>
      <c r="X151" s="151"/>
      <c r="Y151" s="153">
        <v>600000</v>
      </c>
      <c r="Z151" s="153">
        <v>600000</v>
      </c>
      <c r="AA151" s="153">
        <v>600000</v>
      </c>
      <c r="AB151" s="26" t="s">
        <v>73</v>
      </c>
    </row>
    <row r="152" spans="1:28" ht="12.75" customHeight="1" x14ac:dyDescent="0.2">
      <c r="A152" s="7"/>
      <c r="B152" s="28"/>
      <c r="C152" s="28"/>
      <c r="D152" s="28"/>
      <c r="E152" s="28"/>
      <c r="F152" s="28"/>
      <c r="G152" s="28"/>
      <c r="H152" s="28"/>
      <c r="I152" s="28"/>
      <c r="J152" s="414" t="s">
        <v>376</v>
      </c>
      <c r="K152" s="147">
        <v>134</v>
      </c>
      <c r="L152" s="201"/>
      <c r="M152" s="202">
        <v>11</v>
      </c>
      <c r="N152" s="202">
        <v>1</v>
      </c>
      <c r="O152" s="203">
        <v>6450095240</v>
      </c>
      <c r="P152" s="416">
        <v>300</v>
      </c>
      <c r="Q152" s="415"/>
      <c r="R152" s="415"/>
      <c r="S152" s="415"/>
      <c r="T152" s="415"/>
      <c r="U152" s="415"/>
      <c r="V152" s="415"/>
      <c r="W152" s="415"/>
      <c r="X152" s="417"/>
      <c r="Y152" s="418">
        <f>Y153</f>
        <v>28000</v>
      </c>
      <c r="Z152" s="417"/>
      <c r="AA152" s="417"/>
      <c r="AB152" s="27" t="s">
        <v>73</v>
      </c>
    </row>
    <row r="153" spans="1:28" ht="12.75" customHeight="1" x14ac:dyDescent="0.2">
      <c r="A153" s="7"/>
      <c r="B153" s="28"/>
      <c r="C153" s="28"/>
      <c r="D153" s="28"/>
      <c r="E153" s="28"/>
      <c r="F153" s="28"/>
      <c r="G153" s="28"/>
      <c r="H153" s="28"/>
      <c r="I153" s="28" t="s">
        <v>95</v>
      </c>
      <c r="J153" s="414" t="s">
        <v>375</v>
      </c>
      <c r="K153" s="147">
        <v>134</v>
      </c>
      <c r="L153" s="201"/>
      <c r="M153" s="202">
        <v>11</v>
      </c>
      <c r="N153" s="202">
        <v>1</v>
      </c>
      <c r="O153" s="203">
        <v>6450095240</v>
      </c>
      <c r="P153" s="416">
        <v>350</v>
      </c>
      <c r="Q153" s="415"/>
      <c r="R153" s="415"/>
      <c r="S153" s="415"/>
      <c r="T153" s="415"/>
      <c r="U153" s="415"/>
      <c r="V153" s="415"/>
      <c r="W153" s="415"/>
      <c r="X153" s="417"/>
      <c r="Y153" s="418">
        <v>28000</v>
      </c>
      <c r="Z153" s="417"/>
      <c r="AA153" s="417"/>
      <c r="AB153" s="10"/>
    </row>
    <row r="154" spans="1:28" ht="12.75" customHeight="1" x14ac:dyDescent="0.2">
      <c r="A154" s="7"/>
      <c r="B154" s="28"/>
      <c r="C154" s="28"/>
      <c r="D154" s="28"/>
      <c r="E154" s="28"/>
      <c r="F154" s="28"/>
      <c r="G154" s="28"/>
      <c r="H154" s="28"/>
      <c r="I154" s="28"/>
      <c r="J154" s="45"/>
      <c r="K154" s="29"/>
      <c r="L154" s="29"/>
      <c r="M154" s="29"/>
      <c r="N154" s="29"/>
      <c r="O154" s="30"/>
      <c r="P154" s="30"/>
      <c r="Q154" s="29"/>
      <c r="R154" s="29"/>
      <c r="S154" s="29"/>
      <c r="T154" s="29"/>
      <c r="U154" s="29"/>
      <c r="V154" s="29"/>
      <c r="W154" s="29"/>
    </row>
    <row r="155" spans="1:28" ht="12.75" customHeight="1" x14ac:dyDescent="0.2">
      <c r="A155" s="7"/>
      <c r="B155" s="28"/>
      <c r="C155" s="28"/>
      <c r="D155" s="28"/>
      <c r="E155" s="28"/>
      <c r="F155" s="28"/>
      <c r="G155" s="28"/>
      <c r="H155" s="28"/>
      <c r="I155" s="28"/>
      <c r="J155" s="45"/>
      <c r="K155" s="29"/>
      <c r="L155" s="29"/>
      <c r="M155" s="29"/>
      <c r="N155" s="29"/>
      <c r="O155" s="30"/>
      <c r="P155" s="30"/>
      <c r="Q155" s="29"/>
      <c r="R155" s="29"/>
      <c r="S155" s="29"/>
      <c r="T155" s="29"/>
      <c r="U155" s="29"/>
      <c r="V155" s="29"/>
      <c r="W155" s="29"/>
    </row>
    <row r="156" spans="1:28" ht="12.75" customHeight="1" x14ac:dyDescent="0.2">
      <c r="A156" s="7"/>
      <c r="B156" s="28"/>
      <c r="C156" s="28"/>
      <c r="D156" s="28"/>
      <c r="E156" s="28"/>
      <c r="F156" s="28"/>
      <c r="G156" s="28"/>
      <c r="H156" s="28"/>
      <c r="I156" s="28"/>
      <c r="J156" s="45"/>
      <c r="K156" s="29"/>
      <c r="L156" s="29"/>
      <c r="M156" s="29"/>
      <c r="N156" s="29"/>
      <c r="O156" s="30"/>
      <c r="P156" s="30"/>
      <c r="Q156" s="29"/>
      <c r="R156" s="29"/>
      <c r="S156" s="29"/>
      <c r="T156" s="29"/>
      <c r="U156" s="29"/>
      <c r="V156" s="29"/>
      <c r="W156" s="29"/>
    </row>
    <row r="157" spans="1:28" ht="12.75" customHeight="1" x14ac:dyDescent="0.2">
      <c r="A157" s="7"/>
      <c r="B157" s="32"/>
      <c r="C157" s="32"/>
      <c r="D157" s="32"/>
      <c r="E157" s="32"/>
      <c r="F157" s="32"/>
      <c r="G157" s="32"/>
      <c r="H157" s="32"/>
      <c r="I157" s="32"/>
      <c r="J157" s="45"/>
      <c r="K157" s="29"/>
      <c r="L157" s="29"/>
      <c r="M157" s="29"/>
      <c r="N157" s="29"/>
      <c r="O157" s="30"/>
      <c r="P157" s="30"/>
      <c r="Q157" s="29"/>
      <c r="R157" s="29"/>
      <c r="S157" s="29"/>
      <c r="T157" s="29"/>
      <c r="U157" s="29"/>
      <c r="V157" s="29"/>
      <c r="W157" s="29"/>
    </row>
  </sheetData>
  <mergeCells count="80">
    <mergeCell ref="F140:J140"/>
    <mergeCell ref="S140:V140"/>
    <mergeCell ref="G141:J141"/>
    <mergeCell ref="S141:V141"/>
    <mergeCell ref="E123:J123"/>
    <mergeCell ref="S123:V123"/>
    <mergeCell ref="F124:J124"/>
    <mergeCell ref="G127:J127"/>
    <mergeCell ref="B133:J133"/>
    <mergeCell ref="D134:J134"/>
    <mergeCell ref="S74:V74"/>
    <mergeCell ref="F75:J75"/>
    <mergeCell ref="S75:V75"/>
    <mergeCell ref="S134:V134"/>
    <mergeCell ref="G77:J77"/>
    <mergeCell ref="S77:V77"/>
    <mergeCell ref="B89:J89"/>
    <mergeCell ref="S89:V89"/>
    <mergeCell ref="D122:J122"/>
    <mergeCell ref="S122:V122"/>
    <mergeCell ref="D59:J59"/>
    <mergeCell ref="S59:V59"/>
    <mergeCell ref="E60:J60"/>
    <mergeCell ref="S60:V60"/>
    <mergeCell ref="F61:J61"/>
    <mergeCell ref="S61:V61"/>
    <mergeCell ref="G45:J45"/>
    <mergeCell ref="S45:V45"/>
    <mergeCell ref="E51:J51"/>
    <mergeCell ref="S51:V51"/>
    <mergeCell ref="F52:J52"/>
    <mergeCell ref="S52:V52"/>
    <mergeCell ref="G38:J38"/>
    <mergeCell ref="S38:V38"/>
    <mergeCell ref="B40:J40"/>
    <mergeCell ref="D41:J41"/>
    <mergeCell ref="E43:J43"/>
    <mergeCell ref="F44:J44"/>
    <mergeCell ref="S44:V44"/>
    <mergeCell ref="S43:V43"/>
    <mergeCell ref="S40:V40"/>
    <mergeCell ref="S41:V41"/>
    <mergeCell ref="S64:V64"/>
    <mergeCell ref="G64:J64"/>
    <mergeCell ref="B71:J71"/>
    <mergeCell ref="S124:V124"/>
    <mergeCell ref="S71:V71"/>
    <mergeCell ref="S135:V135"/>
    <mergeCell ref="S127:V127"/>
    <mergeCell ref="D73:J73"/>
    <mergeCell ref="S73:V73"/>
    <mergeCell ref="E74:J74"/>
    <mergeCell ref="G138:J138"/>
    <mergeCell ref="S138:V138"/>
    <mergeCell ref="E135:J135"/>
    <mergeCell ref="F136:J136"/>
    <mergeCell ref="S136:V136"/>
    <mergeCell ref="S133:V133"/>
    <mergeCell ref="G29:J29"/>
    <mergeCell ref="S29:V29"/>
    <mergeCell ref="G32:J32"/>
    <mergeCell ref="S32:V32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89" fitToHeight="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"/>
  <sheetViews>
    <sheetView topLeftCell="J1" workbookViewId="0">
      <selection activeCell="AA14" sqref="AA14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12.425781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hidden="1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6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09"/>
      <c r="C2" s="109"/>
      <c r="D2" s="109"/>
      <c r="E2" s="109"/>
      <c r="F2" s="109"/>
      <c r="G2" s="109"/>
      <c r="H2" s="109"/>
      <c r="I2" s="109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588" t="s">
        <v>384</v>
      </c>
      <c r="Z2" s="588"/>
      <c r="AA2" s="588"/>
      <c r="AB2" s="6" t="s">
        <v>70</v>
      </c>
    </row>
    <row r="3" spans="1:28" x14ac:dyDescent="0.2">
      <c r="B3" s="109"/>
      <c r="C3" s="109"/>
      <c r="D3" s="109"/>
      <c r="E3" s="109"/>
      <c r="F3" s="109"/>
      <c r="G3" s="109"/>
      <c r="H3" s="109"/>
      <c r="I3" s="109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588"/>
      <c r="Z3" s="588"/>
      <c r="AA3" s="588"/>
    </row>
    <row r="4" spans="1:28" ht="15" customHeight="1" x14ac:dyDescent="0.2">
      <c r="B4" s="109"/>
      <c r="C4" s="109"/>
      <c r="D4" s="109"/>
      <c r="E4" s="109"/>
      <c r="F4" s="109"/>
      <c r="G4" s="109"/>
      <c r="H4" s="109"/>
      <c r="I4" s="109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588"/>
      <c r="Z4" s="588"/>
      <c r="AA4" s="588"/>
    </row>
    <row r="5" spans="1:28" ht="3" hidden="1" customHeight="1" x14ac:dyDescent="0.2">
      <c r="B5" s="110" t="s">
        <v>71</v>
      </c>
      <c r="C5" s="111"/>
      <c r="D5" s="111"/>
      <c r="E5" s="111"/>
      <c r="F5" s="111"/>
      <c r="G5" s="111"/>
      <c r="H5" s="111"/>
      <c r="I5" s="111"/>
      <c r="J5" s="46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3"/>
      <c r="W5" s="3"/>
      <c r="X5" s="3"/>
      <c r="Y5" s="3"/>
      <c r="Z5" s="3"/>
      <c r="AA5" s="3"/>
    </row>
    <row r="6" spans="1:28" ht="15.75" customHeight="1" x14ac:dyDescent="0.2">
      <c r="B6" s="113" t="s">
        <v>72</v>
      </c>
      <c r="C6" s="113"/>
      <c r="D6" s="113"/>
      <c r="E6" s="113"/>
      <c r="F6" s="113"/>
      <c r="G6" s="113"/>
      <c r="H6" s="113"/>
      <c r="I6" s="113"/>
      <c r="J6" s="645" t="s">
        <v>338</v>
      </c>
      <c r="K6" s="646"/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6"/>
      <c r="Y6" s="646"/>
      <c r="Z6" s="646"/>
      <c r="AA6" s="646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647" t="s">
        <v>339</v>
      </c>
      <c r="K7" s="646"/>
      <c r="L7" s="646"/>
      <c r="M7" s="646"/>
      <c r="N7" s="646"/>
      <c r="O7" s="646"/>
      <c r="P7" s="646"/>
      <c r="Q7" s="646"/>
      <c r="R7" s="646"/>
      <c r="S7" s="646"/>
      <c r="T7" s="646"/>
      <c r="U7" s="646"/>
      <c r="V7" s="646"/>
      <c r="W7" s="646"/>
      <c r="X7" s="646"/>
      <c r="Y7" s="646"/>
      <c r="Z7" s="646"/>
      <c r="AA7" s="646"/>
      <c r="AB7" s="10"/>
    </row>
    <row r="8" spans="1:28" ht="15.75" customHeight="1" x14ac:dyDescent="0.2">
      <c r="A8" s="7"/>
      <c r="B8" s="8"/>
      <c r="C8" s="8"/>
      <c r="D8" s="8"/>
      <c r="E8" s="8"/>
      <c r="F8" s="8"/>
      <c r="G8" s="8"/>
      <c r="H8" s="8"/>
      <c r="I8" s="8"/>
      <c r="J8" s="647" t="s">
        <v>383</v>
      </c>
      <c r="K8" s="646"/>
      <c r="L8" s="646"/>
      <c r="M8" s="646"/>
      <c r="N8" s="646"/>
      <c r="O8" s="646"/>
      <c r="P8" s="646"/>
      <c r="Q8" s="646"/>
      <c r="R8" s="646"/>
      <c r="S8" s="646"/>
      <c r="T8" s="646"/>
      <c r="U8" s="646"/>
      <c r="V8" s="646"/>
      <c r="W8" s="646"/>
      <c r="X8" s="646"/>
      <c r="Y8" s="646"/>
      <c r="Z8" s="646"/>
      <c r="AA8" s="646"/>
      <c r="AB8" s="10"/>
    </row>
    <row r="9" spans="1:28" ht="11.25" customHeight="1" x14ac:dyDescent="0.2">
      <c r="A9" s="11"/>
      <c r="B9" s="12"/>
      <c r="C9" s="235" t="s">
        <v>73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584" t="s">
        <v>74</v>
      </c>
      <c r="C10" s="584"/>
      <c r="D10" s="584"/>
      <c r="E10" s="584"/>
      <c r="F10" s="584"/>
      <c r="G10" s="584"/>
      <c r="H10" s="584"/>
      <c r="I10" s="584"/>
      <c r="J10" s="584"/>
      <c r="K10" s="237" t="s">
        <v>340</v>
      </c>
      <c r="L10" s="237" t="s">
        <v>76</v>
      </c>
      <c r="M10" s="237" t="s">
        <v>341</v>
      </c>
      <c r="N10" s="237" t="s">
        <v>342</v>
      </c>
      <c r="O10" s="238" t="s">
        <v>79</v>
      </c>
      <c r="P10" s="238" t="s">
        <v>80</v>
      </c>
      <c r="Q10" s="237" t="s">
        <v>81</v>
      </c>
      <c r="R10" s="239" t="s">
        <v>82</v>
      </c>
      <c r="S10" s="237" t="s">
        <v>83</v>
      </c>
      <c r="T10" s="237" t="s">
        <v>84</v>
      </c>
      <c r="U10" s="237" t="s">
        <v>85</v>
      </c>
      <c r="V10" s="237" t="s">
        <v>86</v>
      </c>
      <c r="W10" s="237" t="s">
        <v>87</v>
      </c>
      <c r="X10" s="237"/>
      <c r="Y10" s="237">
        <v>2022</v>
      </c>
      <c r="Z10" s="237">
        <v>2023</v>
      </c>
      <c r="AA10" s="237">
        <v>2024</v>
      </c>
      <c r="AB10" s="19" t="s">
        <v>73</v>
      </c>
    </row>
    <row r="11" spans="1:28" ht="2.25" hidden="1" customHeight="1" x14ac:dyDescent="0.2">
      <c r="A11" s="7"/>
      <c r="B11" s="236"/>
      <c r="C11" s="236"/>
      <c r="D11" s="236"/>
      <c r="E11" s="236"/>
      <c r="F11" s="236"/>
      <c r="G11" s="236"/>
      <c r="H11" s="236"/>
      <c r="I11" s="236"/>
      <c r="J11" s="240"/>
      <c r="K11" s="241"/>
      <c r="L11" s="237"/>
      <c r="M11" s="242"/>
      <c r="N11" s="242"/>
      <c r="O11" s="243"/>
      <c r="P11" s="244"/>
      <c r="Q11" s="237"/>
      <c r="R11" s="239"/>
      <c r="S11" s="237"/>
      <c r="T11" s="237"/>
      <c r="U11" s="237"/>
      <c r="V11" s="237"/>
      <c r="W11" s="237"/>
      <c r="X11" s="237"/>
      <c r="Y11" s="245"/>
      <c r="Z11" s="245"/>
      <c r="AA11" s="245"/>
      <c r="AB11" s="19"/>
    </row>
    <row r="12" spans="1:28" ht="12.75" hidden="1" customHeight="1" x14ac:dyDescent="0.2">
      <c r="A12" s="20"/>
      <c r="B12" s="585"/>
      <c r="C12" s="585"/>
      <c r="D12" s="585"/>
      <c r="E12" s="585"/>
      <c r="F12" s="585"/>
      <c r="G12" s="585"/>
      <c r="H12" s="585"/>
      <c r="I12" s="585"/>
      <c r="J12" s="586"/>
      <c r="K12" s="116"/>
      <c r="L12" s="117"/>
      <c r="M12" s="118"/>
      <c r="N12" s="118"/>
      <c r="O12" s="119"/>
      <c r="P12" s="120"/>
      <c r="Q12" s="121"/>
      <c r="R12" s="122"/>
      <c r="S12" s="587"/>
      <c r="T12" s="587"/>
      <c r="U12" s="587"/>
      <c r="V12" s="587"/>
      <c r="W12" s="124"/>
      <c r="X12" s="125"/>
      <c r="Y12" s="126"/>
      <c r="Z12" s="126"/>
      <c r="AA12" s="127"/>
      <c r="AB12" s="21" t="s">
        <v>73</v>
      </c>
    </row>
    <row r="13" spans="1:28" ht="37.5" hidden="1" customHeight="1" x14ac:dyDescent="0.2">
      <c r="A13" s="20"/>
      <c r="B13" s="115"/>
      <c r="C13" s="128"/>
      <c r="D13" s="589"/>
      <c r="E13" s="590"/>
      <c r="F13" s="590"/>
      <c r="G13" s="590"/>
      <c r="H13" s="590"/>
      <c r="I13" s="590"/>
      <c r="J13" s="591"/>
      <c r="K13" s="131"/>
      <c r="L13" s="132"/>
      <c r="M13" s="133"/>
      <c r="N13" s="133"/>
      <c r="O13" s="134"/>
      <c r="P13" s="135"/>
      <c r="Q13" s="136"/>
      <c r="R13" s="137"/>
      <c r="S13" s="592"/>
      <c r="T13" s="592"/>
      <c r="U13" s="592"/>
      <c r="V13" s="592"/>
      <c r="W13" s="139"/>
      <c r="X13" s="140"/>
      <c r="Y13" s="141"/>
      <c r="Z13" s="141"/>
      <c r="AA13" s="142"/>
      <c r="AB13" s="21" t="s">
        <v>73</v>
      </c>
    </row>
    <row r="14" spans="1:28" ht="54" customHeight="1" x14ac:dyDescent="0.2">
      <c r="A14" s="20"/>
      <c r="B14" s="115"/>
      <c r="C14" s="143"/>
      <c r="D14" s="144"/>
      <c r="E14" s="650" t="s">
        <v>273</v>
      </c>
      <c r="F14" s="650"/>
      <c r="G14" s="650"/>
      <c r="H14" s="650"/>
      <c r="I14" s="650"/>
      <c r="J14" s="651"/>
      <c r="K14" s="116">
        <v>6400000000</v>
      </c>
      <c r="L14" s="155">
        <v>102</v>
      </c>
      <c r="M14" s="118">
        <v>0</v>
      </c>
      <c r="N14" s="118">
        <v>0</v>
      </c>
      <c r="O14" s="119">
        <v>0</v>
      </c>
      <c r="P14" s="120">
        <v>0</v>
      </c>
      <c r="Q14" s="156"/>
      <c r="R14" s="157">
        <v>0</v>
      </c>
      <c r="S14" s="587"/>
      <c r="T14" s="587"/>
      <c r="U14" s="587"/>
      <c r="V14" s="587"/>
      <c r="W14" s="158">
        <v>0</v>
      </c>
      <c r="X14" s="159">
        <v>0</v>
      </c>
      <c r="Y14" s="126">
        <f>Y15+Y27+Y32+Y42+Y45+Y56+Y62+Y52+Y72</f>
        <v>141871372</v>
      </c>
      <c r="Z14" s="126">
        <f>Z15+Z27+Z32+Z42+Z45+Z56+Z62+Z72</f>
        <v>91693134</v>
      </c>
      <c r="AA14" s="127">
        <f>AA15+AA27+AA32+AA42+AA45+AA56+AA62+AA54+AA73</f>
        <v>115412149</v>
      </c>
      <c r="AB14" s="21" t="s">
        <v>73</v>
      </c>
    </row>
    <row r="15" spans="1:28" ht="27" customHeight="1" x14ac:dyDescent="0.2">
      <c r="A15" s="20"/>
      <c r="B15" s="115"/>
      <c r="C15" s="143"/>
      <c r="D15" s="144"/>
      <c r="E15" s="146"/>
      <c r="F15" s="145"/>
      <c r="G15" s="145"/>
      <c r="H15" s="145"/>
      <c r="I15" s="145"/>
      <c r="J15" s="146" t="s">
        <v>185</v>
      </c>
      <c r="K15" s="147">
        <v>6410000000</v>
      </c>
      <c r="L15" s="117"/>
      <c r="M15" s="148">
        <v>0</v>
      </c>
      <c r="N15" s="148">
        <v>0</v>
      </c>
      <c r="O15" s="149">
        <v>6410000000</v>
      </c>
      <c r="P15" s="150">
        <v>0</v>
      </c>
      <c r="Q15" s="121"/>
      <c r="R15" s="122"/>
      <c r="S15" s="151"/>
      <c r="T15" s="151"/>
      <c r="U15" s="151"/>
      <c r="V15" s="151"/>
      <c r="W15" s="124"/>
      <c r="X15" s="125"/>
      <c r="Y15" s="152">
        <f>Y16+Y22</f>
        <v>11439084</v>
      </c>
      <c r="Z15" s="152">
        <f>Z16+Z22</f>
        <v>11195900</v>
      </c>
      <c r="AA15" s="153">
        <f>AA16+AA22</f>
        <v>11195900</v>
      </c>
      <c r="AB15" s="21"/>
    </row>
    <row r="16" spans="1:28" ht="27" customHeight="1" x14ac:dyDescent="0.2">
      <c r="A16" s="20"/>
      <c r="B16" s="115"/>
      <c r="C16" s="143"/>
      <c r="D16" s="144"/>
      <c r="E16" s="146"/>
      <c r="F16" s="145"/>
      <c r="G16" s="145"/>
      <c r="H16" s="145"/>
      <c r="I16" s="145"/>
      <c r="J16" s="146" t="s">
        <v>88</v>
      </c>
      <c r="K16" s="147">
        <v>6410010010</v>
      </c>
      <c r="L16" s="117"/>
      <c r="M16" s="148">
        <v>0</v>
      </c>
      <c r="N16" s="148">
        <v>0</v>
      </c>
      <c r="O16" s="149"/>
      <c r="P16" s="150">
        <v>0</v>
      </c>
      <c r="Q16" s="121"/>
      <c r="R16" s="122"/>
      <c r="S16" s="151"/>
      <c r="T16" s="151"/>
      <c r="U16" s="151"/>
      <c r="V16" s="151"/>
      <c r="W16" s="124"/>
      <c r="X16" s="125"/>
      <c r="Y16" s="152">
        <f t="shared" ref="Y16:AA18" si="0">Y17</f>
        <v>1200000</v>
      </c>
      <c r="Z16" s="152">
        <f t="shared" si="0"/>
        <v>1200000</v>
      </c>
      <c r="AA16" s="153">
        <f t="shared" si="0"/>
        <v>1200000</v>
      </c>
      <c r="AB16" s="21"/>
    </row>
    <row r="17" spans="1:28" ht="15" customHeight="1" x14ac:dyDescent="0.2">
      <c r="A17" s="20"/>
      <c r="B17" s="115"/>
      <c r="C17" s="143"/>
      <c r="D17" s="154"/>
      <c r="E17" s="146"/>
      <c r="F17" s="593" t="s">
        <v>56</v>
      </c>
      <c r="G17" s="593"/>
      <c r="H17" s="593"/>
      <c r="I17" s="593"/>
      <c r="J17" s="594"/>
      <c r="K17" s="147">
        <v>6410010010</v>
      </c>
      <c r="L17" s="117">
        <v>102</v>
      </c>
      <c r="M17" s="148">
        <v>1</v>
      </c>
      <c r="N17" s="148">
        <v>0</v>
      </c>
      <c r="O17" s="149">
        <v>6410010010</v>
      </c>
      <c r="P17" s="150">
        <v>0</v>
      </c>
      <c r="Q17" s="121"/>
      <c r="R17" s="122">
        <v>0</v>
      </c>
      <c r="S17" s="595"/>
      <c r="T17" s="595"/>
      <c r="U17" s="595"/>
      <c r="V17" s="595"/>
      <c r="W17" s="124">
        <v>0</v>
      </c>
      <c r="X17" s="125">
        <v>0</v>
      </c>
      <c r="Y17" s="152">
        <f t="shared" si="0"/>
        <v>1200000</v>
      </c>
      <c r="Z17" s="152">
        <f t="shared" si="0"/>
        <v>1200000</v>
      </c>
      <c r="AA17" s="153">
        <f t="shared" si="0"/>
        <v>1200000</v>
      </c>
      <c r="AB17" s="21" t="s">
        <v>73</v>
      </c>
    </row>
    <row r="18" spans="1:28" ht="26.25" customHeight="1" x14ac:dyDescent="0.2">
      <c r="A18" s="20"/>
      <c r="B18" s="115"/>
      <c r="C18" s="143"/>
      <c r="D18" s="154"/>
      <c r="E18" s="146"/>
      <c r="F18" s="146"/>
      <c r="G18" s="145"/>
      <c r="H18" s="145"/>
      <c r="I18" s="145"/>
      <c r="J18" s="146" t="s">
        <v>343</v>
      </c>
      <c r="K18" s="147">
        <v>6410010010</v>
      </c>
      <c r="L18" s="117"/>
      <c r="M18" s="148">
        <v>1</v>
      </c>
      <c r="N18" s="148">
        <v>2</v>
      </c>
      <c r="O18" s="149">
        <v>6410010010</v>
      </c>
      <c r="P18" s="150">
        <v>0</v>
      </c>
      <c r="Q18" s="121"/>
      <c r="R18" s="122"/>
      <c r="S18" s="151"/>
      <c r="T18" s="151"/>
      <c r="U18" s="151"/>
      <c r="V18" s="151"/>
      <c r="W18" s="124"/>
      <c r="X18" s="125"/>
      <c r="Y18" s="152">
        <f t="shared" si="0"/>
        <v>1200000</v>
      </c>
      <c r="Z18" s="152">
        <f t="shared" si="0"/>
        <v>1200000</v>
      </c>
      <c r="AA18" s="153">
        <f t="shared" si="0"/>
        <v>1200000</v>
      </c>
      <c r="AB18" s="21"/>
    </row>
    <row r="19" spans="1:28" ht="25.5" customHeight="1" x14ac:dyDescent="0.2">
      <c r="A19" s="20"/>
      <c r="B19" s="115"/>
      <c r="C19" s="143"/>
      <c r="D19" s="154"/>
      <c r="E19" s="146"/>
      <c r="F19" s="146"/>
      <c r="G19" s="145"/>
      <c r="H19" s="145"/>
      <c r="I19" s="145"/>
      <c r="J19" s="146" t="s">
        <v>344</v>
      </c>
      <c r="K19" s="147">
        <v>6410010010</v>
      </c>
      <c r="L19" s="117"/>
      <c r="M19" s="148">
        <v>1</v>
      </c>
      <c r="N19" s="148">
        <v>2</v>
      </c>
      <c r="O19" s="149">
        <v>6410010010</v>
      </c>
      <c r="P19" s="150">
        <v>120</v>
      </c>
      <c r="Q19" s="121"/>
      <c r="R19" s="122"/>
      <c r="S19" s="151"/>
      <c r="T19" s="151"/>
      <c r="U19" s="151"/>
      <c r="V19" s="151"/>
      <c r="W19" s="124"/>
      <c r="X19" s="125"/>
      <c r="Y19" s="152">
        <v>1200000</v>
      </c>
      <c r="Z19" s="152">
        <v>1200000</v>
      </c>
      <c r="AA19" s="153">
        <v>1200000</v>
      </c>
      <c r="AB19" s="21"/>
    </row>
    <row r="20" spans="1:28" ht="13.5" customHeight="1" x14ac:dyDescent="0.2">
      <c r="A20" s="20"/>
      <c r="B20" s="115"/>
      <c r="C20" s="143"/>
      <c r="D20" s="154"/>
      <c r="E20" s="146"/>
      <c r="F20" s="593" t="s">
        <v>90</v>
      </c>
      <c r="G20" s="593"/>
      <c r="H20" s="593"/>
      <c r="I20" s="593"/>
      <c r="J20" s="594"/>
      <c r="K20" s="147">
        <v>6410010020</v>
      </c>
      <c r="L20" s="117">
        <v>104</v>
      </c>
      <c r="M20" s="148">
        <v>0</v>
      </c>
      <c r="N20" s="148">
        <v>0</v>
      </c>
      <c r="O20" s="149">
        <v>6410010020</v>
      </c>
      <c r="P20" s="150">
        <v>0</v>
      </c>
      <c r="Q20" s="121"/>
      <c r="R20" s="122">
        <v>0</v>
      </c>
      <c r="S20" s="595"/>
      <c r="T20" s="595"/>
      <c r="U20" s="595"/>
      <c r="V20" s="595"/>
      <c r="W20" s="124">
        <v>0</v>
      </c>
      <c r="X20" s="125">
        <v>0</v>
      </c>
      <c r="Y20" s="152">
        <f>Y23+Y24+Y25+Y26</f>
        <v>10239084</v>
      </c>
      <c r="Z20" s="152">
        <f>Z23+Z24+Z25+Z26</f>
        <v>9995900</v>
      </c>
      <c r="AA20" s="153">
        <f>AA23+AA24+AA25+AA26</f>
        <v>9995900</v>
      </c>
      <c r="AB20" s="21" t="s">
        <v>73</v>
      </c>
    </row>
    <row r="21" spans="1:28" ht="13.5" customHeight="1" x14ac:dyDescent="0.2">
      <c r="A21" s="20"/>
      <c r="B21" s="115"/>
      <c r="C21" s="143"/>
      <c r="D21" s="154"/>
      <c r="E21" s="146"/>
      <c r="F21" s="146"/>
      <c r="G21" s="145"/>
      <c r="H21" s="145"/>
      <c r="I21" s="145"/>
      <c r="J21" s="146" t="s">
        <v>56</v>
      </c>
      <c r="K21" s="147">
        <v>6410010020</v>
      </c>
      <c r="L21" s="117"/>
      <c r="M21" s="148">
        <v>1</v>
      </c>
      <c r="N21" s="148">
        <v>0</v>
      </c>
      <c r="O21" s="149"/>
      <c r="P21" s="150">
        <v>0</v>
      </c>
      <c r="Q21" s="121"/>
      <c r="R21" s="122"/>
      <c r="S21" s="151"/>
      <c r="T21" s="151"/>
      <c r="U21" s="151"/>
      <c r="V21" s="151"/>
      <c r="W21" s="124"/>
      <c r="X21" s="125"/>
      <c r="Y21" s="152">
        <f>Y22</f>
        <v>10239084</v>
      </c>
      <c r="Z21" s="152">
        <f>Z22</f>
        <v>9995900</v>
      </c>
      <c r="AA21" s="153">
        <f>AA22</f>
        <v>9995900</v>
      </c>
      <c r="AB21" s="21"/>
    </row>
    <row r="22" spans="1:28" ht="53.25" customHeight="1" x14ac:dyDescent="0.2">
      <c r="A22" s="20"/>
      <c r="B22" s="115"/>
      <c r="C22" s="143"/>
      <c r="D22" s="154"/>
      <c r="E22" s="146"/>
      <c r="F22" s="146"/>
      <c r="G22" s="145"/>
      <c r="H22" s="145"/>
      <c r="I22" s="145"/>
      <c r="J22" s="146" t="s">
        <v>345</v>
      </c>
      <c r="K22" s="147">
        <v>6410010020</v>
      </c>
      <c r="L22" s="117"/>
      <c r="M22" s="148">
        <v>1</v>
      </c>
      <c r="N22" s="148">
        <v>4</v>
      </c>
      <c r="O22" s="149"/>
      <c r="P22" s="150">
        <v>0</v>
      </c>
      <c r="Q22" s="121"/>
      <c r="R22" s="122"/>
      <c r="S22" s="151"/>
      <c r="T22" s="151"/>
      <c r="U22" s="151"/>
      <c r="V22" s="151"/>
      <c r="W22" s="124"/>
      <c r="X22" s="125"/>
      <c r="Y22" s="152">
        <f>Y23+Y24+Y25+Y26</f>
        <v>10239084</v>
      </c>
      <c r="Z22" s="152">
        <f>Z23+Z24+Z25+Z26</f>
        <v>9995900</v>
      </c>
      <c r="AA22" s="153">
        <f>AA23+AA24+AA25+AA26</f>
        <v>9995900</v>
      </c>
      <c r="AB22" s="21"/>
    </row>
    <row r="23" spans="1:28" ht="26.25" customHeight="1" x14ac:dyDescent="0.2">
      <c r="A23" s="20"/>
      <c r="B23" s="115"/>
      <c r="C23" s="143"/>
      <c r="D23" s="154"/>
      <c r="E23" s="145"/>
      <c r="F23" s="146"/>
      <c r="G23" s="594" t="s">
        <v>89</v>
      </c>
      <c r="H23" s="596"/>
      <c r="I23" s="596"/>
      <c r="J23" s="597"/>
      <c r="K23" s="147">
        <v>6410010020</v>
      </c>
      <c r="L23" s="117">
        <v>104</v>
      </c>
      <c r="M23" s="148">
        <v>1</v>
      </c>
      <c r="N23" s="148">
        <v>4</v>
      </c>
      <c r="O23" s="149">
        <v>6410010020</v>
      </c>
      <c r="P23" s="150">
        <v>120</v>
      </c>
      <c r="Q23" s="121"/>
      <c r="R23" s="122">
        <v>10000</v>
      </c>
      <c r="S23" s="600"/>
      <c r="T23" s="601"/>
      <c r="U23" s="601"/>
      <c r="V23" s="602"/>
      <c r="W23" s="124">
        <v>0</v>
      </c>
      <c r="X23" s="125">
        <v>0</v>
      </c>
      <c r="Y23" s="152">
        <v>6884000</v>
      </c>
      <c r="Z23" s="152">
        <v>6884000</v>
      </c>
      <c r="AA23" s="153">
        <v>6884000</v>
      </c>
      <c r="AB23" s="21" t="s">
        <v>73</v>
      </c>
    </row>
    <row r="24" spans="1:28" ht="27.75" customHeight="1" x14ac:dyDescent="0.2">
      <c r="A24" s="20"/>
      <c r="B24" s="115"/>
      <c r="C24" s="143"/>
      <c r="D24" s="154"/>
      <c r="E24" s="145"/>
      <c r="F24" s="146"/>
      <c r="G24" s="594" t="s">
        <v>91</v>
      </c>
      <c r="H24" s="596"/>
      <c r="I24" s="596"/>
      <c r="J24" s="597"/>
      <c r="K24" s="147">
        <v>6410010020</v>
      </c>
      <c r="L24" s="117">
        <v>104</v>
      </c>
      <c r="M24" s="148">
        <v>1</v>
      </c>
      <c r="N24" s="148">
        <v>4</v>
      </c>
      <c r="O24" s="149">
        <v>6410010020</v>
      </c>
      <c r="P24" s="150" t="s">
        <v>92</v>
      </c>
      <c r="Q24" s="121"/>
      <c r="R24" s="122">
        <v>10000</v>
      </c>
      <c r="S24" s="600"/>
      <c r="T24" s="601"/>
      <c r="U24" s="601"/>
      <c r="V24" s="602"/>
      <c r="W24" s="124">
        <v>0</v>
      </c>
      <c r="X24" s="125">
        <v>0</v>
      </c>
      <c r="Y24" s="152">
        <v>3213461.93</v>
      </c>
      <c r="Z24" s="152">
        <v>3000000</v>
      </c>
      <c r="AA24" s="153">
        <v>3000000</v>
      </c>
      <c r="AB24" s="21"/>
    </row>
    <row r="25" spans="1:28" s="40" customFormat="1" ht="12" customHeight="1" x14ac:dyDescent="0.2">
      <c r="A25" s="20"/>
      <c r="B25" s="115"/>
      <c r="C25" s="167"/>
      <c r="D25" s="168"/>
      <c r="E25" s="169"/>
      <c r="F25" s="170"/>
      <c r="G25" s="169"/>
      <c r="H25" s="169"/>
      <c r="I25" s="169"/>
      <c r="J25" s="170" t="s">
        <v>47</v>
      </c>
      <c r="K25" s="147">
        <v>6410010020</v>
      </c>
      <c r="L25" s="117"/>
      <c r="M25" s="148">
        <v>1</v>
      </c>
      <c r="N25" s="148">
        <v>4</v>
      </c>
      <c r="O25" s="149">
        <v>6410010020</v>
      </c>
      <c r="P25" s="150">
        <v>540</v>
      </c>
      <c r="Q25" s="121"/>
      <c r="R25" s="122"/>
      <c r="S25" s="151"/>
      <c r="T25" s="151"/>
      <c r="U25" s="151"/>
      <c r="V25" s="151"/>
      <c r="W25" s="124"/>
      <c r="X25" s="125"/>
      <c r="Y25" s="152">
        <v>88384</v>
      </c>
      <c r="Z25" s="152">
        <v>70200</v>
      </c>
      <c r="AA25" s="153">
        <v>70200</v>
      </c>
      <c r="AB25" s="39"/>
    </row>
    <row r="26" spans="1:28" s="40" customFormat="1" ht="15" customHeight="1" x14ac:dyDescent="0.2">
      <c r="A26" s="20"/>
      <c r="B26" s="171"/>
      <c r="C26" s="172"/>
      <c r="D26" s="173"/>
      <c r="E26" s="174"/>
      <c r="F26" s="175"/>
      <c r="G26" s="174"/>
      <c r="H26" s="174"/>
      <c r="I26" s="174"/>
      <c r="J26" s="170" t="s">
        <v>151</v>
      </c>
      <c r="K26" s="147">
        <v>6410010020</v>
      </c>
      <c r="L26" s="117"/>
      <c r="M26" s="148">
        <v>1</v>
      </c>
      <c r="N26" s="148">
        <v>4</v>
      </c>
      <c r="O26" s="149">
        <v>6410010020</v>
      </c>
      <c r="P26" s="150">
        <v>850</v>
      </c>
      <c r="Q26" s="121"/>
      <c r="R26" s="122"/>
      <c r="S26" s="151"/>
      <c r="T26" s="151"/>
      <c r="U26" s="151"/>
      <c r="V26" s="151"/>
      <c r="W26" s="124"/>
      <c r="X26" s="125"/>
      <c r="Y26" s="152">
        <v>53238.07</v>
      </c>
      <c r="Z26" s="152">
        <v>41700</v>
      </c>
      <c r="AA26" s="153">
        <v>41700</v>
      </c>
      <c r="AB26" s="39"/>
    </row>
    <row r="27" spans="1:28" s="6" customFormat="1" ht="41.25" customHeight="1" x14ac:dyDescent="0.2">
      <c r="A27" s="20"/>
      <c r="B27" s="171"/>
      <c r="C27" s="179"/>
      <c r="D27" s="182"/>
      <c r="E27" s="183"/>
      <c r="F27" s="594" t="s">
        <v>199</v>
      </c>
      <c r="G27" s="596"/>
      <c r="H27" s="596"/>
      <c r="I27" s="596"/>
      <c r="J27" s="597"/>
      <c r="K27" s="147">
        <v>6420000000</v>
      </c>
      <c r="L27" s="117">
        <v>310</v>
      </c>
      <c r="M27" s="148">
        <v>0</v>
      </c>
      <c r="N27" s="148">
        <v>0</v>
      </c>
      <c r="O27" s="149">
        <v>6420000000</v>
      </c>
      <c r="P27" s="150">
        <v>0</v>
      </c>
      <c r="Q27" s="121"/>
      <c r="R27" s="122">
        <v>0</v>
      </c>
      <c r="S27" s="600"/>
      <c r="T27" s="601"/>
      <c r="U27" s="601"/>
      <c r="V27" s="602"/>
      <c r="W27" s="124">
        <v>0</v>
      </c>
      <c r="X27" s="125">
        <v>0</v>
      </c>
      <c r="Y27" s="152">
        <f>Y28</f>
        <v>1600000</v>
      </c>
      <c r="Z27" s="152">
        <f>Z28</f>
        <v>1600000</v>
      </c>
      <c r="AA27" s="153">
        <f>AA28</f>
        <v>1600000</v>
      </c>
      <c r="AB27" s="25"/>
    </row>
    <row r="28" spans="1:28" s="6" customFormat="1" ht="38.25" customHeight="1" x14ac:dyDescent="0.2">
      <c r="A28" s="20"/>
      <c r="B28" s="171"/>
      <c r="C28" s="179"/>
      <c r="D28" s="182"/>
      <c r="E28" s="183"/>
      <c r="F28" s="183"/>
      <c r="G28" s="184"/>
      <c r="H28" s="184"/>
      <c r="I28" s="184"/>
      <c r="J28" s="146" t="s">
        <v>190</v>
      </c>
      <c r="K28" s="147">
        <v>6420095020</v>
      </c>
      <c r="L28" s="117">
        <v>310</v>
      </c>
      <c r="M28" s="148">
        <v>0</v>
      </c>
      <c r="N28" s="148">
        <v>0</v>
      </c>
      <c r="O28" s="149">
        <v>6420095020</v>
      </c>
      <c r="P28" s="150">
        <v>0</v>
      </c>
      <c r="Q28" s="121"/>
      <c r="R28" s="122"/>
      <c r="S28" s="151"/>
      <c r="T28" s="151"/>
      <c r="U28" s="151"/>
      <c r="V28" s="151"/>
      <c r="W28" s="124"/>
      <c r="X28" s="125"/>
      <c r="Y28" s="152">
        <f>Y30</f>
        <v>1600000</v>
      </c>
      <c r="Z28" s="152">
        <f>Z30</f>
        <v>1600000</v>
      </c>
      <c r="AA28" s="153">
        <f>AA30</f>
        <v>1600000</v>
      </c>
      <c r="AB28" s="25"/>
    </row>
    <row r="29" spans="1:28" s="6" customFormat="1" ht="38.25" customHeight="1" x14ac:dyDescent="0.2">
      <c r="A29" s="20"/>
      <c r="B29" s="171"/>
      <c r="C29" s="179"/>
      <c r="D29" s="182"/>
      <c r="E29" s="183"/>
      <c r="F29" s="183"/>
      <c r="G29" s="184"/>
      <c r="H29" s="184"/>
      <c r="I29" s="184"/>
      <c r="J29" s="146" t="s">
        <v>61</v>
      </c>
      <c r="K29" s="147">
        <v>6420095020</v>
      </c>
      <c r="L29" s="117"/>
      <c r="M29" s="148">
        <v>3</v>
      </c>
      <c r="N29" s="148">
        <v>0</v>
      </c>
      <c r="O29" s="149"/>
      <c r="P29" s="150">
        <v>0</v>
      </c>
      <c r="Q29" s="121"/>
      <c r="R29" s="122"/>
      <c r="S29" s="151"/>
      <c r="T29" s="151"/>
      <c r="U29" s="151"/>
      <c r="V29" s="151"/>
      <c r="W29" s="124"/>
      <c r="X29" s="125"/>
      <c r="Y29" s="152">
        <v>1600000</v>
      </c>
      <c r="Z29" s="152">
        <v>1600000</v>
      </c>
      <c r="AA29" s="153">
        <v>1600000</v>
      </c>
      <c r="AB29" s="25"/>
    </row>
    <row r="30" spans="1:28" s="6" customFormat="1" ht="28.5" customHeight="1" x14ac:dyDescent="0.2">
      <c r="A30" s="20"/>
      <c r="B30" s="171"/>
      <c r="C30" s="179"/>
      <c r="D30" s="182"/>
      <c r="E30" s="183"/>
      <c r="F30" s="183"/>
      <c r="G30" s="184"/>
      <c r="H30" s="184"/>
      <c r="I30" s="184"/>
      <c r="J30" s="146" t="s">
        <v>334</v>
      </c>
      <c r="K30" s="147">
        <v>6420095020</v>
      </c>
      <c r="L30" s="117">
        <v>310</v>
      </c>
      <c r="M30" s="148">
        <v>3</v>
      </c>
      <c r="N30" s="148">
        <v>10</v>
      </c>
      <c r="O30" s="149">
        <v>6420095020</v>
      </c>
      <c r="P30" s="150">
        <v>0</v>
      </c>
      <c r="Q30" s="121"/>
      <c r="R30" s="122"/>
      <c r="S30" s="151"/>
      <c r="T30" s="151"/>
      <c r="U30" s="151"/>
      <c r="V30" s="151"/>
      <c r="W30" s="124"/>
      <c r="X30" s="125"/>
      <c r="Y30" s="152">
        <f>Y31</f>
        <v>1600000</v>
      </c>
      <c r="Z30" s="152">
        <f>Z31</f>
        <v>1600000</v>
      </c>
      <c r="AA30" s="153">
        <f>AA31</f>
        <v>1600000</v>
      </c>
      <c r="AB30" s="25"/>
    </row>
    <row r="31" spans="1:28" ht="12.75" customHeight="1" x14ac:dyDescent="0.2">
      <c r="A31" s="20"/>
      <c r="B31" s="171"/>
      <c r="C31" s="179"/>
      <c r="D31" s="182"/>
      <c r="E31" s="184"/>
      <c r="F31" s="183"/>
      <c r="G31" s="599" t="s">
        <v>91</v>
      </c>
      <c r="H31" s="648"/>
      <c r="I31" s="648"/>
      <c r="J31" s="649"/>
      <c r="K31" s="147">
        <v>6420095020</v>
      </c>
      <c r="L31" s="117">
        <v>310</v>
      </c>
      <c r="M31" s="148">
        <v>3</v>
      </c>
      <c r="N31" s="148">
        <v>10</v>
      </c>
      <c r="O31" s="149">
        <v>6420095020</v>
      </c>
      <c r="P31" s="150">
        <v>240</v>
      </c>
      <c r="Q31" s="121"/>
      <c r="R31" s="122">
        <v>10000</v>
      </c>
      <c r="S31" s="600"/>
      <c r="T31" s="601"/>
      <c r="U31" s="601"/>
      <c r="V31" s="602"/>
      <c r="W31" s="124">
        <v>0</v>
      </c>
      <c r="X31" s="125">
        <v>0</v>
      </c>
      <c r="Y31" s="152">
        <v>1600000</v>
      </c>
      <c r="Z31" s="152">
        <v>1600000</v>
      </c>
      <c r="AA31" s="153">
        <v>1600000</v>
      </c>
      <c r="AB31" s="25"/>
    </row>
    <row r="32" spans="1:28" ht="42" customHeight="1" x14ac:dyDescent="0.2">
      <c r="A32" s="20"/>
      <c r="B32" s="115"/>
      <c r="C32" s="143"/>
      <c r="D32" s="144"/>
      <c r="E32" s="594" t="s">
        <v>200</v>
      </c>
      <c r="F32" s="596"/>
      <c r="G32" s="596"/>
      <c r="H32" s="596"/>
      <c r="I32" s="596"/>
      <c r="J32" s="597"/>
      <c r="K32" s="147">
        <v>6430000000</v>
      </c>
      <c r="L32" s="117">
        <v>409</v>
      </c>
      <c r="M32" s="148">
        <v>0</v>
      </c>
      <c r="N32" s="148">
        <v>0</v>
      </c>
      <c r="O32" s="149">
        <v>6430000000</v>
      </c>
      <c r="P32" s="150">
        <v>0</v>
      </c>
      <c r="Q32" s="121"/>
      <c r="R32" s="122">
        <v>0</v>
      </c>
      <c r="S32" s="600"/>
      <c r="T32" s="601"/>
      <c r="U32" s="601"/>
      <c r="V32" s="602"/>
      <c r="W32" s="124">
        <v>0</v>
      </c>
      <c r="X32" s="125">
        <v>0</v>
      </c>
      <c r="Y32" s="152">
        <f>Y33+Y37+Y40</f>
        <v>34096293</v>
      </c>
      <c r="Z32" s="152">
        <f>Z33</f>
        <v>29225400</v>
      </c>
      <c r="AA32" s="153">
        <f>AA33+AA39+AA38</f>
        <v>29485599</v>
      </c>
      <c r="AB32" s="21"/>
    </row>
    <row r="33" spans="1:28" ht="39.75" customHeight="1" x14ac:dyDescent="0.2">
      <c r="A33" s="20"/>
      <c r="B33" s="115"/>
      <c r="C33" s="143"/>
      <c r="D33" s="154"/>
      <c r="E33" s="146"/>
      <c r="F33" s="594" t="s">
        <v>94</v>
      </c>
      <c r="G33" s="596"/>
      <c r="H33" s="596"/>
      <c r="I33" s="596"/>
      <c r="J33" s="597"/>
      <c r="K33" s="147">
        <v>6430095280</v>
      </c>
      <c r="L33" s="117">
        <v>409</v>
      </c>
      <c r="M33" s="148">
        <v>0</v>
      </c>
      <c r="N33" s="148">
        <v>0</v>
      </c>
      <c r="O33" s="149">
        <v>6430095280</v>
      </c>
      <c r="P33" s="150">
        <v>0</v>
      </c>
      <c r="Q33" s="121"/>
      <c r="R33" s="122">
        <v>0</v>
      </c>
      <c r="S33" s="600"/>
      <c r="T33" s="601"/>
      <c r="U33" s="601"/>
      <c r="V33" s="602"/>
      <c r="W33" s="124">
        <v>0</v>
      </c>
      <c r="X33" s="125">
        <v>0</v>
      </c>
      <c r="Y33" s="152">
        <f>Y35+Y36</f>
        <v>21170893</v>
      </c>
      <c r="Z33" s="152">
        <f>+Z34</f>
        <v>29225400</v>
      </c>
      <c r="AA33" s="153">
        <f>AA35+AA36</f>
        <v>22660199</v>
      </c>
      <c r="AB33" s="21"/>
    </row>
    <row r="34" spans="1:28" ht="15" customHeight="1" x14ac:dyDescent="0.2">
      <c r="A34" s="20"/>
      <c r="B34" s="115"/>
      <c r="C34" s="143"/>
      <c r="D34" s="154"/>
      <c r="E34" s="146"/>
      <c r="F34" s="146"/>
      <c r="G34" s="170"/>
      <c r="H34" s="170"/>
      <c r="I34" s="170"/>
      <c r="J34" s="170" t="s">
        <v>63</v>
      </c>
      <c r="K34" s="147">
        <v>6430095280</v>
      </c>
      <c r="L34" s="117"/>
      <c r="M34" s="148">
        <v>4</v>
      </c>
      <c r="N34" s="148">
        <v>9</v>
      </c>
      <c r="O34" s="149"/>
      <c r="P34" s="150">
        <v>0</v>
      </c>
      <c r="Q34" s="121"/>
      <c r="R34" s="122"/>
      <c r="S34" s="125"/>
      <c r="T34" s="219"/>
      <c r="U34" s="219"/>
      <c r="V34" s="124"/>
      <c r="W34" s="124"/>
      <c r="X34" s="125"/>
      <c r="Y34" s="152">
        <f>Y35+Y36</f>
        <v>21170893</v>
      </c>
      <c r="Z34" s="152">
        <f>Z35+Z36+Z37</f>
        <v>29225400</v>
      </c>
      <c r="AA34" s="153">
        <f>AA35+AA36</f>
        <v>22660199</v>
      </c>
      <c r="AB34" s="21"/>
    </row>
    <row r="35" spans="1:28" ht="24.75" customHeight="1" x14ac:dyDescent="0.2">
      <c r="A35" s="20"/>
      <c r="B35" s="115"/>
      <c r="C35" s="143"/>
      <c r="D35" s="154"/>
      <c r="E35" s="146"/>
      <c r="F35" s="146"/>
      <c r="G35" s="145"/>
      <c r="H35" s="145"/>
      <c r="I35" s="145"/>
      <c r="J35" s="146" t="s">
        <v>91</v>
      </c>
      <c r="K35" s="147">
        <v>6430095280</v>
      </c>
      <c r="L35" s="117">
        <v>409</v>
      </c>
      <c r="M35" s="148">
        <v>4</v>
      </c>
      <c r="N35" s="148">
        <v>9</v>
      </c>
      <c r="O35" s="149">
        <v>6430095280</v>
      </c>
      <c r="P35" s="150">
        <v>240</v>
      </c>
      <c r="Q35" s="121"/>
      <c r="R35" s="122"/>
      <c r="S35" s="151"/>
      <c r="T35" s="151"/>
      <c r="U35" s="151"/>
      <c r="V35" s="151"/>
      <c r="W35" s="124"/>
      <c r="X35" s="125"/>
      <c r="Y35" s="152">
        <v>21170893</v>
      </c>
      <c r="Z35" s="152">
        <v>22400000</v>
      </c>
      <c r="AA35" s="153">
        <v>22660199</v>
      </c>
      <c r="AB35" s="21"/>
    </row>
    <row r="36" spans="1:28" ht="17.25" customHeight="1" x14ac:dyDescent="0.2">
      <c r="A36" s="20"/>
      <c r="B36" s="115"/>
      <c r="C36" s="167"/>
      <c r="D36" s="168"/>
      <c r="E36" s="169"/>
      <c r="F36" s="170"/>
      <c r="G36" s="169"/>
      <c r="H36" s="169"/>
      <c r="I36" s="169"/>
      <c r="J36" s="146" t="s">
        <v>151</v>
      </c>
      <c r="K36" s="147">
        <v>6430095280</v>
      </c>
      <c r="L36" s="117"/>
      <c r="M36" s="148">
        <v>4</v>
      </c>
      <c r="N36" s="148">
        <v>9</v>
      </c>
      <c r="O36" s="149">
        <v>6430095280</v>
      </c>
      <c r="P36" s="150">
        <v>850</v>
      </c>
      <c r="Q36" s="121"/>
      <c r="R36" s="122"/>
      <c r="S36" s="151"/>
      <c r="T36" s="151"/>
      <c r="U36" s="151"/>
      <c r="V36" s="151"/>
      <c r="W36" s="124"/>
      <c r="X36" s="125"/>
      <c r="Y36" s="152">
        <v>0</v>
      </c>
      <c r="Z36" s="152">
        <v>0</v>
      </c>
      <c r="AA36" s="153">
        <v>0</v>
      </c>
      <c r="AB36" s="21"/>
    </row>
    <row r="37" spans="1:28" s="41" customFormat="1" ht="39.75" customHeight="1" x14ac:dyDescent="0.2">
      <c r="A37" s="20"/>
      <c r="B37" s="115"/>
      <c r="C37" s="167"/>
      <c r="D37" s="168"/>
      <c r="E37" s="169"/>
      <c r="F37" s="170"/>
      <c r="G37" s="169"/>
      <c r="H37" s="169"/>
      <c r="I37" s="169"/>
      <c r="J37" s="170" t="s">
        <v>210</v>
      </c>
      <c r="K37" s="147" t="s">
        <v>211</v>
      </c>
      <c r="L37" s="117"/>
      <c r="M37" s="148">
        <v>4</v>
      </c>
      <c r="N37" s="148">
        <v>9</v>
      </c>
      <c r="O37" s="149" t="s">
        <v>211</v>
      </c>
      <c r="P37" s="150">
        <v>0</v>
      </c>
      <c r="Q37" s="121"/>
      <c r="R37" s="122"/>
      <c r="S37" s="151"/>
      <c r="T37" s="151"/>
      <c r="U37" s="151"/>
      <c r="V37" s="151"/>
      <c r="W37" s="124"/>
      <c r="X37" s="125"/>
      <c r="Y37" s="152">
        <f>Y38</f>
        <v>4825400</v>
      </c>
      <c r="Z37" s="152">
        <f>Z38</f>
        <v>6825400</v>
      </c>
      <c r="AA37" s="153">
        <f>AA38</f>
        <v>6825400</v>
      </c>
      <c r="AB37" s="21" t="s">
        <v>73</v>
      </c>
    </row>
    <row r="38" spans="1:28" s="41" customFormat="1" ht="15" customHeight="1" x14ac:dyDescent="0.2">
      <c r="A38" s="20"/>
      <c r="B38" s="115"/>
      <c r="C38" s="167"/>
      <c r="D38" s="168"/>
      <c r="E38" s="169"/>
      <c r="F38" s="170"/>
      <c r="G38" s="169"/>
      <c r="H38" s="169"/>
      <c r="I38" s="169"/>
      <c r="J38" s="170" t="s">
        <v>91</v>
      </c>
      <c r="K38" s="147" t="s">
        <v>211</v>
      </c>
      <c r="L38" s="117"/>
      <c r="M38" s="148">
        <v>4</v>
      </c>
      <c r="N38" s="148">
        <v>9</v>
      </c>
      <c r="O38" s="149" t="s">
        <v>211</v>
      </c>
      <c r="P38" s="150">
        <v>240</v>
      </c>
      <c r="Q38" s="121"/>
      <c r="R38" s="122"/>
      <c r="S38" s="151"/>
      <c r="T38" s="151"/>
      <c r="U38" s="151"/>
      <c r="V38" s="151"/>
      <c r="W38" s="124"/>
      <c r="X38" s="125"/>
      <c r="Y38" s="152">
        <v>4825400</v>
      </c>
      <c r="Z38" s="152">
        <v>6825400</v>
      </c>
      <c r="AA38" s="153">
        <v>6825400</v>
      </c>
      <c r="AB38" s="21"/>
    </row>
    <row r="39" spans="1:28" s="41" customFormat="1" ht="15.75" hidden="1" customHeight="1" x14ac:dyDescent="0.2">
      <c r="A39" s="20"/>
      <c r="B39" s="115"/>
      <c r="C39" s="167"/>
      <c r="D39" s="168"/>
      <c r="E39" s="169"/>
      <c r="F39" s="170"/>
      <c r="G39" s="169"/>
      <c r="H39" s="169"/>
      <c r="I39" s="169"/>
      <c r="J39" s="170" t="s">
        <v>218</v>
      </c>
      <c r="K39" s="147">
        <v>134</v>
      </c>
      <c r="L39" s="117"/>
      <c r="M39" s="148">
        <v>4</v>
      </c>
      <c r="N39" s="148">
        <v>9</v>
      </c>
      <c r="O39" s="149" t="s">
        <v>211</v>
      </c>
      <c r="P39" s="150">
        <v>244</v>
      </c>
      <c r="Q39" s="121"/>
      <c r="R39" s="122"/>
      <c r="S39" s="151"/>
      <c r="T39" s="151"/>
      <c r="U39" s="151"/>
      <c r="V39" s="151"/>
      <c r="W39" s="124"/>
      <c r="X39" s="125"/>
      <c r="Y39" s="152">
        <v>6969707</v>
      </c>
      <c r="Z39" s="152">
        <v>6900900</v>
      </c>
      <c r="AA39" s="153">
        <v>0</v>
      </c>
      <c r="AB39" s="21"/>
    </row>
    <row r="40" spans="1:28" s="41" customFormat="1" ht="67.5" customHeight="1" x14ac:dyDescent="0.2">
      <c r="A40" s="20"/>
      <c r="B40" s="303"/>
      <c r="C40" s="316"/>
      <c r="D40" s="317"/>
      <c r="E40" s="170"/>
      <c r="F40" s="170"/>
      <c r="G40" s="170"/>
      <c r="H40" s="170"/>
      <c r="I40" s="170"/>
      <c r="J40" s="313" t="s">
        <v>379</v>
      </c>
      <c r="K40" s="147" t="s">
        <v>367</v>
      </c>
      <c r="L40" s="117"/>
      <c r="M40" s="148">
        <v>4</v>
      </c>
      <c r="N40" s="148">
        <v>9</v>
      </c>
      <c r="O40" s="149"/>
      <c r="P40" s="150">
        <v>0</v>
      </c>
      <c r="Q40" s="121"/>
      <c r="R40" s="122"/>
      <c r="S40" s="151"/>
      <c r="T40" s="151"/>
      <c r="U40" s="151"/>
      <c r="V40" s="151"/>
      <c r="W40" s="124"/>
      <c r="X40" s="125"/>
      <c r="Y40" s="152">
        <f>Y41</f>
        <v>8100000</v>
      </c>
      <c r="Z40" s="152"/>
      <c r="AA40" s="153"/>
      <c r="AB40" s="21"/>
    </row>
    <row r="41" spans="1:28" s="41" customFormat="1" ht="25.5" customHeight="1" x14ac:dyDescent="0.2">
      <c r="A41" s="20"/>
      <c r="B41" s="303"/>
      <c r="C41" s="316"/>
      <c r="D41" s="317"/>
      <c r="E41" s="170"/>
      <c r="F41" s="170"/>
      <c r="G41" s="170"/>
      <c r="H41" s="170"/>
      <c r="I41" s="170"/>
      <c r="J41" s="313" t="s">
        <v>93</v>
      </c>
      <c r="K41" s="147" t="s">
        <v>367</v>
      </c>
      <c r="L41" s="117"/>
      <c r="M41" s="148">
        <v>4</v>
      </c>
      <c r="N41" s="148">
        <v>9</v>
      </c>
      <c r="O41" s="149"/>
      <c r="P41" s="150">
        <v>240</v>
      </c>
      <c r="Q41" s="121"/>
      <c r="R41" s="122"/>
      <c r="S41" s="151"/>
      <c r="T41" s="151"/>
      <c r="U41" s="151"/>
      <c r="V41" s="151"/>
      <c r="W41" s="124"/>
      <c r="X41" s="125"/>
      <c r="Y41" s="152">
        <v>8100000</v>
      </c>
      <c r="Z41" s="152"/>
      <c r="AA41" s="153"/>
      <c r="AB41" s="21"/>
    </row>
    <row r="42" spans="1:28" s="41" customFormat="1" ht="26.25" customHeight="1" x14ac:dyDescent="0.2">
      <c r="A42" s="20"/>
      <c r="B42" s="303"/>
      <c r="C42" s="316"/>
      <c r="D42" s="317"/>
      <c r="E42" s="170"/>
      <c r="F42" s="170"/>
      <c r="G42" s="170"/>
      <c r="H42" s="170"/>
      <c r="I42" s="170"/>
      <c r="J42" s="170" t="s">
        <v>346</v>
      </c>
      <c r="K42" s="147" t="s">
        <v>310</v>
      </c>
      <c r="L42" s="117"/>
      <c r="M42" s="148">
        <v>0</v>
      </c>
      <c r="N42" s="148">
        <v>0</v>
      </c>
      <c r="O42" s="149"/>
      <c r="P42" s="150">
        <v>0</v>
      </c>
      <c r="Q42" s="121"/>
      <c r="R42" s="122"/>
      <c r="S42" s="151"/>
      <c r="T42" s="151"/>
      <c r="U42" s="151"/>
      <c r="V42" s="151"/>
      <c r="W42" s="124"/>
      <c r="X42" s="125"/>
      <c r="Y42" s="152">
        <v>649500</v>
      </c>
      <c r="Z42" s="152"/>
      <c r="AA42" s="153"/>
      <c r="AB42" s="21"/>
    </row>
    <row r="43" spans="1:28" s="41" customFormat="1" ht="40.5" customHeight="1" x14ac:dyDescent="0.2">
      <c r="A43" s="20"/>
      <c r="B43" s="303"/>
      <c r="C43" s="316"/>
      <c r="D43" s="317"/>
      <c r="E43" s="170"/>
      <c r="F43" s="170"/>
      <c r="G43" s="170"/>
      <c r="H43" s="170"/>
      <c r="I43" s="170"/>
      <c r="J43" s="313" t="s">
        <v>347</v>
      </c>
      <c r="K43" s="147" t="s">
        <v>310</v>
      </c>
      <c r="L43" s="117"/>
      <c r="M43" s="148">
        <v>4</v>
      </c>
      <c r="N43" s="148">
        <v>12</v>
      </c>
      <c r="O43" s="149" t="s">
        <v>310</v>
      </c>
      <c r="P43" s="150">
        <v>0</v>
      </c>
      <c r="Q43" s="121"/>
      <c r="R43" s="122"/>
      <c r="S43" s="151"/>
      <c r="T43" s="151"/>
      <c r="U43" s="151"/>
      <c r="V43" s="151"/>
      <c r="W43" s="124"/>
      <c r="X43" s="125"/>
      <c r="Y43" s="152">
        <f>Y44</f>
        <v>649500</v>
      </c>
      <c r="Z43" s="152"/>
      <c r="AA43" s="153"/>
      <c r="AB43" s="21"/>
    </row>
    <row r="44" spans="1:28" s="41" customFormat="1" ht="78.75" customHeight="1" x14ac:dyDescent="0.2">
      <c r="A44" s="20"/>
      <c r="B44" s="303"/>
      <c r="C44" s="316"/>
      <c r="D44" s="317"/>
      <c r="E44" s="170"/>
      <c r="F44" s="170"/>
      <c r="G44" s="170"/>
      <c r="H44" s="170"/>
      <c r="I44" s="170"/>
      <c r="J44" s="313" t="s">
        <v>311</v>
      </c>
      <c r="K44" s="147" t="s">
        <v>310</v>
      </c>
      <c r="L44" s="117"/>
      <c r="M44" s="148">
        <v>4</v>
      </c>
      <c r="N44" s="148">
        <v>12</v>
      </c>
      <c r="O44" s="149" t="s">
        <v>310</v>
      </c>
      <c r="P44" s="150">
        <v>240</v>
      </c>
      <c r="Q44" s="121"/>
      <c r="R44" s="122"/>
      <c r="S44" s="151"/>
      <c r="T44" s="151"/>
      <c r="U44" s="151"/>
      <c r="V44" s="151"/>
      <c r="W44" s="124"/>
      <c r="X44" s="125"/>
      <c r="Y44" s="152">
        <v>649500</v>
      </c>
      <c r="Z44" s="152"/>
      <c r="AA44" s="153"/>
      <c r="AB44" s="21"/>
    </row>
    <row r="45" spans="1:28" s="41" customFormat="1" ht="15" customHeight="1" x14ac:dyDescent="0.2">
      <c r="A45" s="20"/>
      <c r="B45" s="171"/>
      <c r="C45" s="176"/>
      <c r="D45" s="177"/>
      <c r="E45" s="177"/>
      <c r="F45" s="177"/>
      <c r="G45" s="177"/>
      <c r="H45" s="177"/>
      <c r="I45" s="177"/>
      <c r="J45" s="191" t="s">
        <v>243</v>
      </c>
      <c r="K45" s="341">
        <v>6470000000</v>
      </c>
      <c r="L45" s="117"/>
      <c r="M45" s="148">
        <v>0</v>
      </c>
      <c r="N45" s="148">
        <v>0</v>
      </c>
      <c r="O45" s="149">
        <v>6470000000</v>
      </c>
      <c r="P45" s="150">
        <v>0</v>
      </c>
      <c r="Q45" s="136"/>
      <c r="R45" s="137"/>
      <c r="S45" s="138"/>
      <c r="T45" s="138"/>
      <c r="U45" s="138"/>
      <c r="V45" s="138"/>
      <c r="W45" s="139"/>
      <c r="X45" s="140"/>
      <c r="Y45" s="152">
        <f>Y48+Y46+Y50</f>
        <v>46660356</v>
      </c>
      <c r="Z45" s="152">
        <f>Z48+Z46+Z50</f>
        <v>5039151</v>
      </c>
      <c r="AA45" s="153">
        <f>AA46+AA48</f>
        <v>0</v>
      </c>
      <c r="AB45" s="21"/>
    </row>
    <row r="46" spans="1:28" s="41" customFormat="1" ht="100.5" customHeight="1" x14ac:dyDescent="0.2">
      <c r="A46" s="20"/>
      <c r="B46" s="171"/>
      <c r="C46" s="176"/>
      <c r="D46" s="177"/>
      <c r="E46" s="177"/>
      <c r="F46" s="177"/>
      <c r="G46" s="177"/>
      <c r="H46" s="177"/>
      <c r="I46" s="177"/>
      <c r="J46" s="191" t="s">
        <v>280</v>
      </c>
      <c r="K46" s="147" t="s">
        <v>281</v>
      </c>
      <c r="L46" s="117"/>
      <c r="M46" s="148">
        <v>5</v>
      </c>
      <c r="N46" s="148">
        <v>1</v>
      </c>
      <c r="O46" s="149" t="s">
        <v>281</v>
      </c>
      <c r="P46" s="150">
        <v>0</v>
      </c>
      <c r="Q46" s="136"/>
      <c r="R46" s="137"/>
      <c r="S46" s="138"/>
      <c r="T46" s="138"/>
      <c r="U46" s="138"/>
      <c r="V46" s="138"/>
      <c r="W46" s="139"/>
      <c r="X46" s="140"/>
      <c r="Y46" s="152">
        <f>Y47</f>
        <v>44574878</v>
      </c>
      <c r="Z46" s="152">
        <f>Z47</f>
        <v>4837584</v>
      </c>
      <c r="AA46" s="153">
        <f>AA47</f>
        <v>0</v>
      </c>
      <c r="AB46" s="21"/>
    </row>
    <row r="47" spans="1:28" s="41" customFormat="1" ht="16.5" customHeight="1" x14ac:dyDescent="0.2">
      <c r="A47" s="20"/>
      <c r="B47" s="171"/>
      <c r="C47" s="176"/>
      <c r="D47" s="177"/>
      <c r="E47" s="177"/>
      <c r="F47" s="177"/>
      <c r="G47" s="177"/>
      <c r="H47" s="177"/>
      <c r="I47" s="177"/>
      <c r="J47" s="191" t="s">
        <v>244</v>
      </c>
      <c r="K47" s="147" t="s">
        <v>281</v>
      </c>
      <c r="L47" s="117"/>
      <c r="M47" s="148">
        <v>5</v>
      </c>
      <c r="N47" s="148">
        <v>1</v>
      </c>
      <c r="O47" s="149" t="s">
        <v>281</v>
      </c>
      <c r="P47" s="150">
        <v>410</v>
      </c>
      <c r="Q47" s="136"/>
      <c r="R47" s="137"/>
      <c r="S47" s="138"/>
      <c r="T47" s="138"/>
      <c r="U47" s="138"/>
      <c r="V47" s="138"/>
      <c r="W47" s="139"/>
      <c r="X47" s="140"/>
      <c r="Y47" s="152">
        <v>44574878</v>
      </c>
      <c r="Z47" s="152">
        <v>4837584</v>
      </c>
      <c r="AA47" s="153"/>
      <c r="AB47" s="25" t="s">
        <v>73</v>
      </c>
    </row>
    <row r="48" spans="1:28" s="41" customFormat="1" ht="64.5" customHeight="1" x14ac:dyDescent="0.2">
      <c r="A48" s="20"/>
      <c r="B48" s="171"/>
      <c r="C48" s="176"/>
      <c r="D48" s="177"/>
      <c r="E48" s="177"/>
      <c r="F48" s="177"/>
      <c r="G48" s="177"/>
      <c r="H48" s="177"/>
      <c r="I48" s="177"/>
      <c r="J48" s="191" t="s">
        <v>279</v>
      </c>
      <c r="K48" s="147" t="s">
        <v>275</v>
      </c>
      <c r="L48" s="117"/>
      <c r="M48" s="148">
        <v>5</v>
      </c>
      <c r="N48" s="148">
        <v>1</v>
      </c>
      <c r="O48" s="149" t="s">
        <v>275</v>
      </c>
      <c r="P48" s="150">
        <v>0</v>
      </c>
      <c r="Q48" s="136"/>
      <c r="R48" s="137"/>
      <c r="S48" s="138"/>
      <c r="T48" s="138"/>
      <c r="U48" s="138"/>
      <c r="V48" s="138"/>
      <c r="W48" s="139"/>
      <c r="X48" s="140"/>
      <c r="Y48" s="152">
        <f>Y49</f>
        <v>2069385</v>
      </c>
      <c r="Z48" s="152">
        <f>Z49</f>
        <v>199551</v>
      </c>
      <c r="AA48" s="153"/>
      <c r="AB48" s="25"/>
    </row>
    <row r="49" spans="1:28" s="41" customFormat="1" ht="18.75" customHeight="1" x14ac:dyDescent="0.2">
      <c r="A49" s="20"/>
      <c r="B49" s="171"/>
      <c r="C49" s="176"/>
      <c r="D49" s="177"/>
      <c r="E49" s="177"/>
      <c r="F49" s="177"/>
      <c r="G49" s="177"/>
      <c r="H49" s="177"/>
      <c r="I49" s="177"/>
      <c r="J49" s="191" t="s">
        <v>244</v>
      </c>
      <c r="K49" s="147" t="s">
        <v>275</v>
      </c>
      <c r="L49" s="117"/>
      <c r="M49" s="148">
        <v>5</v>
      </c>
      <c r="N49" s="148">
        <v>1</v>
      </c>
      <c r="O49" s="149" t="s">
        <v>275</v>
      </c>
      <c r="P49" s="150">
        <v>410</v>
      </c>
      <c r="Q49" s="136"/>
      <c r="R49" s="137"/>
      <c r="S49" s="138"/>
      <c r="T49" s="138"/>
      <c r="U49" s="138"/>
      <c r="V49" s="138"/>
      <c r="W49" s="139"/>
      <c r="X49" s="140"/>
      <c r="Y49" s="152">
        <v>2069385</v>
      </c>
      <c r="Z49" s="152">
        <v>199551</v>
      </c>
      <c r="AA49" s="153"/>
      <c r="AB49" s="25"/>
    </row>
    <row r="50" spans="1:28" s="41" customFormat="1" ht="39.75" customHeight="1" x14ac:dyDescent="0.2">
      <c r="A50" s="20"/>
      <c r="B50" s="171"/>
      <c r="C50" s="176"/>
      <c r="D50" s="177"/>
      <c r="E50" s="177"/>
      <c r="F50" s="177"/>
      <c r="G50" s="177"/>
      <c r="H50" s="177"/>
      <c r="I50" s="177"/>
      <c r="J50" s="308" t="s">
        <v>307</v>
      </c>
      <c r="K50" s="147" t="s">
        <v>308</v>
      </c>
      <c r="L50" s="117"/>
      <c r="M50" s="282">
        <v>5</v>
      </c>
      <c r="N50" s="148">
        <v>1</v>
      </c>
      <c r="O50" s="149" t="s">
        <v>308</v>
      </c>
      <c r="P50" s="150">
        <v>0</v>
      </c>
      <c r="Q50" s="136"/>
      <c r="R50" s="137"/>
      <c r="S50" s="138"/>
      <c r="T50" s="138"/>
      <c r="U50" s="138"/>
      <c r="V50" s="138"/>
      <c r="W50" s="139"/>
      <c r="X50" s="140"/>
      <c r="Y50" s="152">
        <f>Y51</f>
        <v>16093</v>
      </c>
      <c r="Z50" s="152">
        <f>Z51</f>
        <v>2016</v>
      </c>
      <c r="AA50" s="153"/>
      <c r="AB50" s="25"/>
    </row>
    <row r="51" spans="1:28" s="41" customFormat="1" ht="39.75" customHeight="1" x14ac:dyDescent="0.2">
      <c r="A51" s="20"/>
      <c r="B51" s="171"/>
      <c r="C51" s="176"/>
      <c r="D51" s="177"/>
      <c r="E51" s="177"/>
      <c r="F51" s="177"/>
      <c r="G51" s="177"/>
      <c r="H51" s="177"/>
      <c r="I51" s="177"/>
      <c r="J51" s="308" t="s">
        <v>236</v>
      </c>
      <c r="K51" s="147" t="s">
        <v>308</v>
      </c>
      <c r="L51" s="117"/>
      <c r="M51" s="282">
        <v>5</v>
      </c>
      <c r="N51" s="148">
        <v>1</v>
      </c>
      <c r="O51" s="149" t="s">
        <v>308</v>
      </c>
      <c r="P51" s="150">
        <v>410</v>
      </c>
      <c r="Q51" s="136"/>
      <c r="R51" s="137"/>
      <c r="S51" s="138"/>
      <c r="T51" s="138"/>
      <c r="U51" s="138"/>
      <c r="V51" s="138"/>
      <c r="W51" s="139"/>
      <c r="X51" s="140"/>
      <c r="Y51" s="152">
        <v>16093</v>
      </c>
      <c r="Z51" s="152">
        <v>2016</v>
      </c>
      <c r="AA51" s="153"/>
      <c r="AB51" s="25"/>
    </row>
    <row r="52" spans="1:28" s="41" customFormat="1" ht="39.75" customHeight="1" x14ac:dyDescent="0.2">
      <c r="A52" s="20"/>
      <c r="B52" s="171"/>
      <c r="C52" s="176"/>
      <c r="D52" s="177"/>
      <c r="E52" s="176"/>
      <c r="F52" s="176"/>
      <c r="G52" s="176"/>
      <c r="H52" s="176"/>
      <c r="I52" s="176"/>
      <c r="J52" s="313" t="s">
        <v>307</v>
      </c>
      <c r="K52" s="147">
        <v>7200140010</v>
      </c>
      <c r="L52" s="117"/>
      <c r="M52" s="282">
        <v>5</v>
      </c>
      <c r="N52" s="148">
        <v>2</v>
      </c>
      <c r="O52" s="149"/>
      <c r="P52" s="150">
        <v>0</v>
      </c>
      <c r="Q52" s="430"/>
      <c r="R52" s="431"/>
      <c r="S52" s="164"/>
      <c r="T52" s="163"/>
      <c r="U52" s="138"/>
      <c r="V52" s="163"/>
      <c r="W52" s="139"/>
      <c r="X52" s="140"/>
      <c r="Y52" s="152">
        <f>Y53</f>
        <v>1123779.97</v>
      </c>
      <c r="Z52" s="152"/>
      <c r="AA52" s="153"/>
      <c r="AB52" s="25"/>
    </row>
    <row r="53" spans="1:28" s="41" customFormat="1" ht="39.75" customHeight="1" x14ac:dyDescent="0.2">
      <c r="A53" s="20"/>
      <c r="B53" s="171"/>
      <c r="C53" s="176"/>
      <c r="D53" s="177"/>
      <c r="E53" s="176"/>
      <c r="F53" s="176"/>
      <c r="G53" s="176"/>
      <c r="H53" s="176"/>
      <c r="I53" s="176"/>
      <c r="J53" s="313" t="s">
        <v>377</v>
      </c>
      <c r="K53" s="147">
        <v>7200140010</v>
      </c>
      <c r="L53" s="117"/>
      <c r="M53" s="282">
        <v>5</v>
      </c>
      <c r="N53" s="148">
        <v>2</v>
      </c>
      <c r="O53" s="149"/>
      <c r="P53" s="150">
        <v>410</v>
      </c>
      <c r="Q53" s="430"/>
      <c r="R53" s="431"/>
      <c r="S53" s="164"/>
      <c r="T53" s="163"/>
      <c r="U53" s="138"/>
      <c r="V53" s="163"/>
      <c r="W53" s="139"/>
      <c r="X53" s="140"/>
      <c r="Y53" s="152">
        <v>1123779.97</v>
      </c>
      <c r="Z53" s="152"/>
      <c r="AA53" s="153"/>
      <c r="AB53" s="25"/>
    </row>
    <row r="54" spans="1:28" s="41" customFormat="1" ht="39.75" customHeight="1" x14ac:dyDescent="0.2">
      <c r="A54" s="20"/>
      <c r="B54" s="171"/>
      <c r="C54" s="176"/>
      <c r="D54" s="177"/>
      <c r="E54" s="176"/>
      <c r="F54" s="176"/>
      <c r="G54" s="176"/>
      <c r="H54" s="176"/>
      <c r="I54" s="176"/>
      <c r="J54" s="384" t="s">
        <v>369</v>
      </c>
      <c r="K54" s="385" t="s">
        <v>373</v>
      </c>
      <c r="L54" s="385">
        <v>2</v>
      </c>
      <c r="M54" s="386">
        <v>5</v>
      </c>
      <c r="N54" s="202">
        <v>2</v>
      </c>
      <c r="O54" s="382"/>
      <c r="P54" s="382">
        <v>0</v>
      </c>
      <c r="Q54" s="446">
        <f>Q55</f>
        <v>0</v>
      </c>
      <c r="R54" s="442"/>
      <c r="S54" s="380"/>
      <c r="T54" s="368"/>
      <c r="U54" s="381">
        <f>U55</f>
        <v>29646500</v>
      </c>
      <c r="V54" s="163"/>
      <c r="W54" s="139"/>
      <c r="X54" s="140"/>
      <c r="Y54" s="152"/>
      <c r="Z54" s="152"/>
      <c r="AA54" s="153">
        <f>AA55</f>
        <v>29646500</v>
      </c>
      <c r="AB54" s="25"/>
    </row>
    <row r="55" spans="1:28" s="41" customFormat="1" ht="39.75" customHeight="1" x14ac:dyDescent="0.2">
      <c r="A55" s="20"/>
      <c r="B55" s="171"/>
      <c r="C55" s="176"/>
      <c r="D55" s="177"/>
      <c r="E55" s="176"/>
      <c r="F55" s="176"/>
      <c r="G55" s="176"/>
      <c r="H55" s="176"/>
      <c r="I55" s="176"/>
      <c r="J55" s="384" t="s">
        <v>93</v>
      </c>
      <c r="K55" s="385" t="s">
        <v>373</v>
      </c>
      <c r="L55" s="385">
        <v>2</v>
      </c>
      <c r="M55" s="386">
        <v>5</v>
      </c>
      <c r="N55" s="202">
        <v>2</v>
      </c>
      <c r="O55" s="382"/>
      <c r="P55" s="382">
        <v>410</v>
      </c>
      <c r="Q55" s="446">
        <v>0</v>
      </c>
      <c r="R55" s="442"/>
      <c r="S55" s="380"/>
      <c r="T55" s="368"/>
      <c r="U55" s="381">
        <v>29646500</v>
      </c>
      <c r="V55" s="163"/>
      <c r="W55" s="139"/>
      <c r="X55" s="140"/>
      <c r="Y55" s="152"/>
      <c r="Z55" s="152"/>
      <c r="AA55" s="153">
        <v>29646500</v>
      </c>
      <c r="AB55" s="25"/>
    </row>
    <row r="56" spans="1:28" s="41" customFormat="1" ht="27.75" customHeight="1" x14ac:dyDescent="0.2">
      <c r="A56" s="20"/>
      <c r="B56" s="171"/>
      <c r="C56" s="179"/>
      <c r="D56" s="182"/>
      <c r="E56" s="183"/>
      <c r="F56" s="594" t="s">
        <v>201</v>
      </c>
      <c r="G56" s="596"/>
      <c r="H56" s="596"/>
      <c r="I56" s="596"/>
      <c r="J56" s="597"/>
      <c r="K56" s="147">
        <v>6440000000</v>
      </c>
      <c r="L56" s="117">
        <v>503</v>
      </c>
      <c r="M56" s="148">
        <v>0</v>
      </c>
      <c r="N56" s="148">
        <v>0</v>
      </c>
      <c r="O56" s="149">
        <v>6440000000</v>
      </c>
      <c r="P56" s="150">
        <v>0</v>
      </c>
      <c r="Q56" s="121"/>
      <c r="R56" s="122">
        <v>0</v>
      </c>
      <c r="S56" s="600"/>
      <c r="T56" s="601"/>
      <c r="U56" s="601"/>
      <c r="V56" s="602"/>
      <c r="W56" s="124">
        <v>0</v>
      </c>
      <c r="X56" s="125">
        <v>0</v>
      </c>
      <c r="Y56" s="152">
        <f>Y57+Y60</f>
        <v>13218209.029999999</v>
      </c>
      <c r="Z56" s="152">
        <f>Z57</f>
        <v>11548533</v>
      </c>
      <c r="AA56" s="153">
        <f>AA57</f>
        <v>10400000</v>
      </c>
      <c r="AB56" s="25" t="s">
        <v>73</v>
      </c>
    </row>
    <row r="57" spans="1:28" s="41" customFormat="1" ht="25.5" customHeight="1" x14ac:dyDescent="0.2">
      <c r="A57" s="20"/>
      <c r="B57" s="171"/>
      <c r="C57" s="179"/>
      <c r="D57" s="182"/>
      <c r="E57" s="183"/>
      <c r="F57" s="183"/>
      <c r="G57" s="184"/>
      <c r="H57" s="184"/>
      <c r="I57" s="184"/>
      <c r="J57" s="146" t="s">
        <v>154</v>
      </c>
      <c r="K57" s="147">
        <v>6440095310</v>
      </c>
      <c r="L57" s="117">
        <v>503</v>
      </c>
      <c r="M57" s="148">
        <v>0</v>
      </c>
      <c r="N57" s="148">
        <v>0</v>
      </c>
      <c r="O57" s="149">
        <v>6440095310</v>
      </c>
      <c r="P57" s="150">
        <v>0</v>
      </c>
      <c r="Q57" s="121"/>
      <c r="R57" s="122"/>
      <c r="S57" s="151"/>
      <c r="T57" s="151"/>
      <c r="U57" s="151"/>
      <c r="V57" s="151"/>
      <c r="W57" s="124"/>
      <c r="X57" s="125"/>
      <c r="Y57" s="152">
        <f>Y59</f>
        <v>12887509.029999999</v>
      </c>
      <c r="Z57" s="152">
        <f>Z59</f>
        <v>11548533</v>
      </c>
      <c r="AA57" s="153">
        <f>AA59</f>
        <v>10400000</v>
      </c>
      <c r="AB57" s="25"/>
    </row>
    <row r="58" spans="1:28" s="41" customFormat="1" ht="25.5" customHeight="1" x14ac:dyDescent="0.2">
      <c r="A58" s="20"/>
      <c r="B58" s="171"/>
      <c r="C58" s="179"/>
      <c r="D58" s="182"/>
      <c r="E58" s="183"/>
      <c r="F58" s="183"/>
      <c r="G58" s="184"/>
      <c r="H58" s="184"/>
      <c r="I58" s="184"/>
      <c r="J58" s="146" t="s">
        <v>149</v>
      </c>
      <c r="K58" s="147">
        <v>6440095310</v>
      </c>
      <c r="L58" s="117"/>
      <c r="M58" s="148">
        <v>5</v>
      </c>
      <c r="N58" s="148">
        <v>3</v>
      </c>
      <c r="O58" s="149"/>
      <c r="P58" s="150">
        <v>0</v>
      </c>
      <c r="Q58" s="121"/>
      <c r="R58" s="122"/>
      <c r="S58" s="151"/>
      <c r="T58" s="151"/>
      <c r="U58" s="151"/>
      <c r="V58" s="151"/>
      <c r="W58" s="124"/>
      <c r="X58" s="125"/>
      <c r="Y58" s="152">
        <f>Y59</f>
        <v>12887509.029999999</v>
      </c>
      <c r="Z58" s="152">
        <f>Z59</f>
        <v>11548533</v>
      </c>
      <c r="AA58" s="153">
        <f>AA59</f>
        <v>10400000</v>
      </c>
      <c r="AB58" s="25"/>
    </row>
    <row r="59" spans="1:28" s="41" customFormat="1" ht="26.25" customHeight="1" x14ac:dyDescent="0.2">
      <c r="A59" s="20"/>
      <c r="B59" s="171"/>
      <c r="C59" s="179"/>
      <c r="D59" s="182"/>
      <c r="E59" s="183"/>
      <c r="F59" s="183"/>
      <c r="G59" s="184"/>
      <c r="H59" s="184"/>
      <c r="I59" s="184"/>
      <c r="J59" s="181" t="s">
        <v>91</v>
      </c>
      <c r="K59" s="147">
        <v>6440095310</v>
      </c>
      <c r="L59" s="117">
        <v>503</v>
      </c>
      <c r="M59" s="148">
        <v>5</v>
      </c>
      <c r="N59" s="148">
        <v>3</v>
      </c>
      <c r="O59" s="149">
        <v>6440095310</v>
      </c>
      <c r="P59" s="150">
        <v>240</v>
      </c>
      <c r="Q59" s="121"/>
      <c r="R59" s="122"/>
      <c r="S59" s="151"/>
      <c r="T59" s="151"/>
      <c r="U59" s="151"/>
      <c r="V59" s="151"/>
      <c r="W59" s="124"/>
      <c r="X59" s="125"/>
      <c r="Y59" s="152">
        <v>12887509.029999999</v>
      </c>
      <c r="Z59" s="152">
        <v>11548533</v>
      </c>
      <c r="AA59" s="153">
        <v>10400000</v>
      </c>
      <c r="AB59" s="25"/>
    </row>
    <row r="60" spans="1:28" s="41" customFormat="1" ht="26.25" customHeight="1" x14ac:dyDescent="0.2">
      <c r="A60" s="20"/>
      <c r="B60" s="171"/>
      <c r="C60" s="179"/>
      <c r="D60" s="182"/>
      <c r="E60" s="183"/>
      <c r="F60" s="183"/>
      <c r="G60" s="175"/>
      <c r="H60" s="175"/>
      <c r="I60" s="175"/>
      <c r="J60" s="387" t="s">
        <v>365</v>
      </c>
      <c r="K60" s="147" t="s">
        <v>364</v>
      </c>
      <c r="L60" s="117"/>
      <c r="M60" s="148">
        <v>5</v>
      </c>
      <c r="N60" s="148">
        <v>3</v>
      </c>
      <c r="O60" s="149"/>
      <c r="P60" s="150">
        <v>0</v>
      </c>
      <c r="Q60" s="121"/>
      <c r="R60" s="122"/>
      <c r="S60" s="151"/>
      <c r="T60" s="151"/>
      <c r="U60" s="151"/>
      <c r="V60" s="151"/>
      <c r="W60" s="124"/>
      <c r="X60" s="125"/>
      <c r="Y60" s="152">
        <f>Y61</f>
        <v>330700</v>
      </c>
      <c r="Z60" s="152"/>
      <c r="AA60" s="153"/>
      <c r="AB60" s="25"/>
    </row>
    <row r="61" spans="1:28" s="41" customFormat="1" ht="26.25" customHeight="1" x14ac:dyDescent="0.2">
      <c r="A61" s="20"/>
      <c r="B61" s="171"/>
      <c r="C61" s="179"/>
      <c r="D61" s="182"/>
      <c r="E61" s="183"/>
      <c r="F61" s="183"/>
      <c r="G61" s="175"/>
      <c r="H61" s="175"/>
      <c r="I61" s="175"/>
      <c r="J61" s="387" t="s">
        <v>91</v>
      </c>
      <c r="K61" s="147" t="s">
        <v>364</v>
      </c>
      <c r="L61" s="117"/>
      <c r="M61" s="148">
        <v>5</v>
      </c>
      <c r="N61" s="148">
        <v>3</v>
      </c>
      <c r="O61" s="149"/>
      <c r="P61" s="150">
        <v>240</v>
      </c>
      <c r="Q61" s="121"/>
      <c r="R61" s="122"/>
      <c r="S61" s="151"/>
      <c r="T61" s="151"/>
      <c r="U61" s="151"/>
      <c r="V61" s="151"/>
      <c r="W61" s="124"/>
      <c r="X61" s="125"/>
      <c r="Y61" s="152">
        <v>330700</v>
      </c>
      <c r="Z61" s="152"/>
      <c r="AA61" s="153"/>
      <c r="AB61" s="25"/>
    </row>
    <row r="62" spans="1:28" ht="28.5" customHeight="1" x14ac:dyDescent="0.2">
      <c r="A62" s="20"/>
      <c r="B62" s="115"/>
      <c r="C62" s="143"/>
      <c r="D62" s="154"/>
      <c r="E62" s="146"/>
      <c r="F62" s="594" t="s">
        <v>205</v>
      </c>
      <c r="G62" s="596"/>
      <c r="H62" s="596"/>
      <c r="I62" s="596"/>
      <c r="J62" s="597"/>
      <c r="K62" s="147">
        <v>6450000000</v>
      </c>
      <c r="L62" s="117">
        <v>801</v>
      </c>
      <c r="M62" s="148">
        <v>0</v>
      </c>
      <c r="N62" s="148">
        <v>0</v>
      </c>
      <c r="O62" s="149">
        <v>6450000000</v>
      </c>
      <c r="P62" s="150">
        <v>0</v>
      </c>
      <c r="Q62" s="121"/>
      <c r="R62" s="122">
        <v>0</v>
      </c>
      <c r="S62" s="595"/>
      <c r="T62" s="595"/>
      <c r="U62" s="595"/>
      <c r="V62" s="595"/>
      <c r="W62" s="124">
        <v>0</v>
      </c>
      <c r="X62" s="125">
        <v>0</v>
      </c>
      <c r="Y62" s="152">
        <f>Y65+Y68+Y69</f>
        <v>32456150</v>
      </c>
      <c r="Z62" s="152">
        <f>Z65+Z68+Z69</f>
        <v>32484150</v>
      </c>
      <c r="AA62" s="153">
        <f>AA65+AA68+AA69</f>
        <v>32484150</v>
      </c>
      <c r="AB62" s="21" t="s">
        <v>73</v>
      </c>
    </row>
    <row r="63" spans="1:28" ht="42" customHeight="1" x14ac:dyDescent="0.2">
      <c r="A63" s="20"/>
      <c r="B63" s="115"/>
      <c r="C63" s="143"/>
      <c r="D63" s="154"/>
      <c r="E63" s="146"/>
      <c r="F63" s="146"/>
      <c r="G63" s="145"/>
      <c r="H63" s="145"/>
      <c r="I63" s="145"/>
      <c r="J63" s="146" t="s">
        <v>278</v>
      </c>
      <c r="K63" s="147">
        <v>6450095220</v>
      </c>
      <c r="L63" s="117">
        <v>801</v>
      </c>
      <c r="M63" s="148">
        <v>0</v>
      </c>
      <c r="N63" s="148">
        <v>0</v>
      </c>
      <c r="O63" s="149">
        <v>6450095220</v>
      </c>
      <c r="P63" s="150">
        <v>0</v>
      </c>
      <c r="Q63" s="121"/>
      <c r="R63" s="122"/>
      <c r="S63" s="151"/>
      <c r="T63" s="151"/>
      <c r="U63" s="151"/>
      <c r="V63" s="151"/>
      <c r="W63" s="124"/>
      <c r="X63" s="125"/>
      <c r="Y63" s="152">
        <f>Y65</f>
        <v>572000</v>
      </c>
      <c r="Z63" s="152">
        <f>Z65</f>
        <v>600000</v>
      </c>
      <c r="AA63" s="153">
        <f>AA65</f>
        <v>600000</v>
      </c>
      <c r="AB63" s="21"/>
    </row>
    <row r="64" spans="1:28" ht="42" customHeight="1" x14ac:dyDescent="0.2">
      <c r="A64" s="20"/>
      <c r="B64" s="115"/>
      <c r="C64" s="143"/>
      <c r="D64" s="154"/>
      <c r="E64" s="146"/>
      <c r="F64" s="146"/>
      <c r="G64" s="146"/>
      <c r="H64" s="170"/>
      <c r="I64" s="170"/>
      <c r="J64" s="170" t="s">
        <v>66</v>
      </c>
      <c r="K64" s="147">
        <v>6450095220</v>
      </c>
      <c r="L64" s="117"/>
      <c r="M64" s="148">
        <v>8</v>
      </c>
      <c r="N64" s="148">
        <v>0</v>
      </c>
      <c r="O64" s="149"/>
      <c r="P64" s="150">
        <v>0</v>
      </c>
      <c r="Q64" s="121"/>
      <c r="R64" s="122"/>
      <c r="S64" s="151"/>
      <c r="T64" s="151"/>
      <c r="U64" s="151"/>
      <c r="V64" s="151"/>
      <c r="W64" s="124"/>
      <c r="X64" s="125"/>
      <c r="Y64" s="152">
        <f>Y65</f>
        <v>572000</v>
      </c>
      <c r="Z64" s="152">
        <v>600000</v>
      </c>
      <c r="AA64" s="153">
        <v>600000</v>
      </c>
      <c r="AB64" s="21"/>
    </row>
    <row r="65" spans="1:28" ht="17.25" customHeight="1" x14ac:dyDescent="0.2">
      <c r="A65" s="20"/>
      <c r="B65" s="115"/>
      <c r="C65" s="143"/>
      <c r="D65" s="154"/>
      <c r="E65" s="145"/>
      <c r="F65" s="146"/>
      <c r="G65" s="594" t="s">
        <v>93</v>
      </c>
      <c r="H65" s="596"/>
      <c r="I65" s="596"/>
      <c r="J65" s="597"/>
      <c r="K65" s="147">
        <v>6450095220</v>
      </c>
      <c r="L65" s="117">
        <v>801</v>
      </c>
      <c r="M65" s="148">
        <v>8</v>
      </c>
      <c r="N65" s="148">
        <v>1</v>
      </c>
      <c r="O65" s="149">
        <v>6450095220</v>
      </c>
      <c r="P65" s="150">
        <v>240</v>
      </c>
      <c r="Q65" s="121"/>
      <c r="R65" s="122">
        <v>10000</v>
      </c>
      <c r="S65" s="595"/>
      <c r="T65" s="595"/>
      <c r="U65" s="595"/>
      <c r="V65" s="595"/>
      <c r="W65" s="124">
        <v>0</v>
      </c>
      <c r="X65" s="125">
        <v>0</v>
      </c>
      <c r="Y65" s="152">
        <v>572000</v>
      </c>
      <c r="Z65" s="152">
        <f>Z64</f>
        <v>600000</v>
      </c>
      <c r="AA65" s="153">
        <f>AA64</f>
        <v>600000</v>
      </c>
      <c r="AB65" s="21" t="s">
        <v>73</v>
      </c>
    </row>
    <row r="66" spans="1:28" s="41" customFormat="1" ht="43.5" customHeight="1" x14ac:dyDescent="0.2">
      <c r="A66" s="52"/>
      <c r="B66" s="115"/>
      <c r="C66" s="143"/>
      <c r="D66" s="154"/>
      <c r="E66" s="146"/>
      <c r="F66" s="594" t="s">
        <v>217</v>
      </c>
      <c r="G66" s="596"/>
      <c r="H66" s="596"/>
      <c r="I66" s="596"/>
      <c r="J66" s="597"/>
      <c r="K66" s="147">
        <v>6450075080</v>
      </c>
      <c r="L66" s="117">
        <v>801</v>
      </c>
      <c r="M66" s="148">
        <v>0</v>
      </c>
      <c r="N66" s="148">
        <v>0</v>
      </c>
      <c r="O66" s="149">
        <v>6450075080</v>
      </c>
      <c r="P66" s="150">
        <v>0</v>
      </c>
      <c r="Q66" s="121"/>
      <c r="R66" s="122">
        <v>0</v>
      </c>
      <c r="S66" s="595"/>
      <c r="T66" s="595"/>
      <c r="U66" s="595"/>
      <c r="V66" s="595"/>
      <c r="W66" s="124">
        <v>0</v>
      </c>
      <c r="X66" s="125">
        <v>0</v>
      </c>
      <c r="Y66" s="152">
        <f>Y68</f>
        <v>29094740</v>
      </c>
      <c r="Z66" s="152">
        <f>Z68</f>
        <v>31884150</v>
      </c>
      <c r="AA66" s="153">
        <f>AA68</f>
        <v>31884150</v>
      </c>
      <c r="AB66" s="21" t="s">
        <v>73</v>
      </c>
    </row>
    <row r="67" spans="1:28" s="41" customFormat="1" ht="23.25" customHeight="1" x14ac:dyDescent="0.2">
      <c r="A67" s="52"/>
      <c r="B67" s="342"/>
      <c r="C67" s="343"/>
      <c r="D67" s="344"/>
      <c r="E67" s="345"/>
      <c r="F67" s="345"/>
      <c r="G67" s="170"/>
      <c r="H67" s="170"/>
      <c r="I67" s="170"/>
      <c r="J67" s="169" t="s">
        <v>66</v>
      </c>
      <c r="K67" s="147">
        <v>6450075080</v>
      </c>
      <c r="L67" s="117"/>
      <c r="M67" s="148">
        <v>8</v>
      </c>
      <c r="N67" s="148">
        <v>1</v>
      </c>
      <c r="O67" s="149"/>
      <c r="P67" s="150">
        <v>0</v>
      </c>
      <c r="Q67" s="121"/>
      <c r="R67" s="122"/>
      <c r="S67" s="151"/>
      <c r="T67" s="151"/>
      <c r="U67" s="151"/>
      <c r="V67" s="151"/>
      <c r="W67" s="124"/>
      <c r="X67" s="125"/>
      <c r="Y67" s="152">
        <v>29094740</v>
      </c>
      <c r="Z67" s="152">
        <v>31884150</v>
      </c>
      <c r="AA67" s="153">
        <v>31884150</v>
      </c>
      <c r="AB67" s="21"/>
    </row>
    <row r="68" spans="1:28" s="41" customFormat="1" ht="17.25" customHeight="1" thickBot="1" x14ac:dyDescent="0.25">
      <c r="A68" s="52"/>
      <c r="B68" s="192"/>
      <c r="C68" s="193"/>
      <c r="D68" s="194"/>
      <c r="E68" s="195"/>
      <c r="F68" s="196"/>
      <c r="G68" s="594" t="s">
        <v>47</v>
      </c>
      <c r="H68" s="596"/>
      <c r="I68" s="596"/>
      <c r="J68" s="597"/>
      <c r="K68" s="147">
        <v>6450075080</v>
      </c>
      <c r="L68" s="117">
        <v>801</v>
      </c>
      <c r="M68" s="148">
        <v>8</v>
      </c>
      <c r="N68" s="148">
        <v>1</v>
      </c>
      <c r="O68" s="149">
        <v>6450075080</v>
      </c>
      <c r="P68" s="150">
        <v>540</v>
      </c>
      <c r="Q68" s="121"/>
      <c r="R68" s="122">
        <v>10000</v>
      </c>
      <c r="S68" s="595"/>
      <c r="T68" s="595"/>
      <c r="U68" s="595"/>
      <c r="V68" s="595"/>
      <c r="W68" s="124">
        <v>0</v>
      </c>
      <c r="X68" s="125">
        <v>0</v>
      </c>
      <c r="Y68" s="152">
        <v>29094740</v>
      </c>
      <c r="Z68" s="152">
        <v>31884150</v>
      </c>
      <c r="AA68" s="153">
        <v>31884150</v>
      </c>
      <c r="AB68" s="25"/>
    </row>
    <row r="69" spans="1:28" s="41" customFormat="1" ht="24.75" customHeight="1" x14ac:dyDescent="0.2">
      <c r="A69" s="52"/>
      <c r="B69" s="333"/>
      <c r="C69" s="334"/>
      <c r="D69" s="335"/>
      <c r="E69" s="336"/>
      <c r="F69" s="336"/>
      <c r="G69" s="336"/>
      <c r="H69" s="336"/>
      <c r="I69" s="336"/>
      <c r="J69" s="255" t="s">
        <v>325</v>
      </c>
      <c r="K69" s="337">
        <v>6450097030</v>
      </c>
      <c r="L69" s="254" t="s">
        <v>327</v>
      </c>
      <c r="M69" s="148">
        <v>8</v>
      </c>
      <c r="N69" s="148">
        <v>0</v>
      </c>
      <c r="O69" s="340">
        <v>6450097030</v>
      </c>
      <c r="P69" s="150">
        <v>0</v>
      </c>
      <c r="Q69" s="337">
        <v>200</v>
      </c>
      <c r="R69" s="254" t="s">
        <v>327</v>
      </c>
      <c r="S69" s="338">
        <v>1861700</v>
      </c>
      <c r="T69" s="338">
        <v>1861700</v>
      </c>
      <c r="U69" s="339">
        <v>0</v>
      </c>
      <c r="V69" s="255" t="s">
        <v>325</v>
      </c>
      <c r="W69" s="337">
        <v>200</v>
      </c>
      <c r="X69" s="254" t="s">
        <v>327</v>
      </c>
      <c r="Y69" s="338">
        <v>2789410</v>
      </c>
      <c r="Z69" s="338">
        <f>Z70</f>
        <v>0</v>
      </c>
      <c r="AA69" s="338">
        <f>AA70</f>
        <v>0</v>
      </c>
      <c r="AB69" s="25"/>
    </row>
    <row r="70" spans="1:28" s="41" customFormat="1" ht="17.25" customHeight="1" x14ac:dyDescent="0.2">
      <c r="A70" s="52"/>
      <c r="B70" s="333"/>
      <c r="C70" s="334"/>
      <c r="D70" s="335"/>
      <c r="E70" s="336"/>
      <c r="F70" s="336"/>
      <c r="G70" s="336"/>
      <c r="H70" s="336"/>
      <c r="I70" s="336"/>
      <c r="J70" s="255" t="s">
        <v>66</v>
      </c>
      <c r="K70" s="337">
        <v>6450097030</v>
      </c>
      <c r="L70" s="254" t="s">
        <v>328</v>
      </c>
      <c r="M70" s="148">
        <v>8</v>
      </c>
      <c r="N70" s="148">
        <v>1</v>
      </c>
      <c r="O70" s="340">
        <v>6450097030</v>
      </c>
      <c r="P70" s="150">
        <v>0</v>
      </c>
      <c r="Q70" s="337">
        <v>200</v>
      </c>
      <c r="R70" s="254" t="s">
        <v>328</v>
      </c>
      <c r="S70" s="338">
        <v>1861700</v>
      </c>
      <c r="T70" s="338">
        <v>1861700</v>
      </c>
      <c r="U70" s="339">
        <v>0</v>
      </c>
      <c r="V70" s="255" t="s">
        <v>326</v>
      </c>
      <c r="W70" s="337">
        <v>200</v>
      </c>
      <c r="X70" s="254" t="s">
        <v>328</v>
      </c>
      <c r="Y70" s="338">
        <v>2789410</v>
      </c>
      <c r="Z70" s="338">
        <f>Z71</f>
        <v>0</v>
      </c>
      <c r="AA70" s="338">
        <f>AA71</f>
        <v>0</v>
      </c>
      <c r="AB70" s="25"/>
    </row>
    <row r="71" spans="1:28" s="41" customFormat="1" ht="17.25" customHeight="1" x14ac:dyDescent="0.2">
      <c r="A71" s="52"/>
      <c r="B71" s="333"/>
      <c r="C71" s="334"/>
      <c r="D71" s="335"/>
      <c r="E71" s="336"/>
      <c r="F71" s="336"/>
      <c r="G71" s="336"/>
      <c r="H71" s="336"/>
      <c r="I71" s="336"/>
      <c r="J71" s="255" t="s">
        <v>47</v>
      </c>
      <c r="K71" s="337">
        <v>6450097030</v>
      </c>
      <c r="L71" s="254" t="s">
        <v>329</v>
      </c>
      <c r="M71" s="148">
        <v>8</v>
      </c>
      <c r="N71" s="148">
        <v>1</v>
      </c>
      <c r="O71" s="340">
        <v>6450097030</v>
      </c>
      <c r="P71" s="150">
        <v>540</v>
      </c>
      <c r="Q71" s="337">
        <v>200</v>
      </c>
      <c r="R71" s="254" t="s">
        <v>329</v>
      </c>
      <c r="S71" s="338">
        <v>1861700</v>
      </c>
      <c r="T71" s="338">
        <v>1861700</v>
      </c>
      <c r="U71" s="339">
        <v>0</v>
      </c>
      <c r="V71" s="255" t="s">
        <v>47</v>
      </c>
      <c r="W71" s="337">
        <v>200</v>
      </c>
      <c r="X71" s="254" t="s">
        <v>329</v>
      </c>
      <c r="Y71" s="338">
        <v>2789410</v>
      </c>
      <c r="Z71" s="338">
        <v>0</v>
      </c>
      <c r="AA71" s="338">
        <v>0</v>
      </c>
      <c r="AB71" s="25"/>
    </row>
    <row r="72" spans="1:28" s="41" customFormat="1" ht="12.75" customHeight="1" x14ac:dyDescent="0.2">
      <c r="A72" s="52"/>
      <c r="B72" s="197"/>
      <c r="C72" s="198"/>
      <c r="D72" s="199"/>
      <c r="E72" s="200"/>
      <c r="F72" s="200"/>
      <c r="G72" s="200"/>
      <c r="H72" s="200"/>
      <c r="I72" s="200"/>
      <c r="J72" s="184" t="s">
        <v>182</v>
      </c>
      <c r="K72" s="147">
        <v>6450000000</v>
      </c>
      <c r="L72" s="201"/>
      <c r="M72" s="202">
        <v>0</v>
      </c>
      <c r="N72" s="202">
        <v>0</v>
      </c>
      <c r="O72" s="203">
        <v>0</v>
      </c>
      <c r="P72" s="150">
        <v>0</v>
      </c>
      <c r="Q72" s="147"/>
      <c r="R72" s="204"/>
      <c r="S72" s="151"/>
      <c r="T72" s="151"/>
      <c r="U72" s="151"/>
      <c r="V72" s="151"/>
      <c r="W72" s="151"/>
      <c r="X72" s="151"/>
      <c r="Y72" s="153">
        <f t="shared" ref="Y72:AA74" si="1">Y73</f>
        <v>628000</v>
      </c>
      <c r="Z72" s="205">
        <f t="shared" si="1"/>
        <v>600000</v>
      </c>
      <c r="AA72" s="206">
        <f t="shared" si="1"/>
        <v>600000</v>
      </c>
      <c r="AB72" s="25"/>
    </row>
    <row r="73" spans="1:28" ht="36.75" customHeight="1" x14ac:dyDescent="0.2">
      <c r="A73" s="7"/>
      <c r="B73" s="197"/>
      <c r="C73" s="198"/>
      <c r="D73" s="199"/>
      <c r="E73" s="200"/>
      <c r="F73" s="200"/>
      <c r="G73" s="200"/>
      <c r="H73" s="200"/>
      <c r="I73" s="200"/>
      <c r="J73" s="184" t="s">
        <v>235</v>
      </c>
      <c r="K73" s="147">
        <v>6450095240</v>
      </c>
      <c r="L73" s="201"/>
      <c r="M73" s="202">
        <v>11</v>
      </c>
      <c r="N73" s="202">
        <v>0</v>
      </c>
      <c r="O73" s="203">
        <v>6450095240</v>
      </c>
      <c r="P73" s="150">
        <v>0</v>
      </c>
      <c r="Q73" s="147"/>
      <c r="R73" s="204"/>
      <c r="S73" s="151"/>
      <c r="T73" s="151"/>
      <c r="U73" s="151"/>
      <c r="V73" s="151"/>
      <c r="W73" s="151"/>
      <c r="X73" s="151"/>
      <c r="Y73" s="153">
        <f t="shared" si="1"/>
        <v>628000</v>
      </c>
      <c r="Z73" s="205">
        <f t="shared" si="1"/>
        <v>600000</v>
      </c>
      <c r="AA73" s="206">
        <f t="shared" si="1"/>
        <v>600000</v>
      </c>
      <c r="AB73" s="25"/>
    </row>
    <row r="74" spans="1:28" ht="26.25" customHeight="1" x14ac:dyDescent="0.2">
      <c r="A74" s="7"/>
      <c r="B74" s="197"/>
      <c r="C74" s="198"/>
      <c r="D74" s="199"/>
      <c r="E74" s="200"/>
      <c r="F74" s="200"/>
      <c r="G74" s="200"/>
      <c r="H74" s="200"/>
      <c r="I74" s="200"/>
      <c r="J74" s="184" t="s">
        <v>93</v>
      </c>
      <c r="K74" s="147">
        <v>6450095240</v>
      </c>
      <c r="L74" s="201"/>
      <c r="M74" s="202">
        <v>11</v>
      </c>
      <c r="N74" s="202">
        <v>1</v>
      </c>
      <c r="O74" s="203">
        <v>6450095240</v>
      </c>
      <c r="P74" s="150">
        <v>0</v>
      </c>
      <c r="Q74" s="147"/>
      <c r="R74" s="204"/>
      <c r="S74" s="151"/>
      <c r="T74" s="151"/>
      <c r="U74" s="151"/>
      <c r="V74" s="151"/>
      <c r="W74" s="151"/>
      <c r="X74" s="151"/>
      <c r="Y74" s="153">
        <f>Y75+Y76</f>
        <v>628000</v>
      </c>
      <c r="Z74" s="205">
        <f t="shared" si="1"/>
        <v>600000</v>
      </c>
      <c r="AA74" s="206">
        <f t="shared" si="1"/>
        <v>600000</v>
      </c>
      <c r="AB74" s="25"/>
    </row>
    <row r="75" spans="1:28" ht="12.75" customHeight="1" x14ac:dyDescent="0.2">
      <c r="A75" s="7"/>
      <c r="B75" s="197"/>
      <c r="C75" s="198"/>
      <c r="D75" s="199"/>
      <c r="E75" s="200"/>
      <c r="F75" s="200"/>
      <c r="G75" s="200"/>
      <c r="H75" s="200"/>
      <c r="I75" s="200"/>
      <c r="J75" s="184" t="s">
        <v>219</v>
      </c>
      <c r="K75" s="147">
        <v>6450095240</v>
      </c>
      <c r="L75" s="201"/>
      <c r="M75" s="202">
        <v>11</v>
      </c>
      <c r="N75" s="202">
        <v>1</v>
      </c>
      <c r="O75" s="203">
        <v>6450095240</v>
      </c>
      <c r="P75" s="150">
        <v>240</v>
      </c>
      <c r="Q75" s="147"/>
      <c r="R75" s="204"/>
      <c r="S75" s="151"/>
      <c r="T75" s="151"/>
      <c r="U75" s="151"/>
      <c r="V75" s="151"/>
      <c r="W75" s="151"/>
      <c r="X75" s="151"/>
      <c r="Y75" s="153">
        <v>600000</v>
      </c>
      <c r="Z75" s="153">
        <v>600000</v>
      </c>
      <c r="AA75" s="153">
        <v>600000</v>
      </c>
      <c r="AB75" s="26" t="s">
        <v>73</v>
      </c>
    </row>
    <row r="76" spans="1:28" ht="12.75" customHeight="1" x14ac:dyDescent="0.2">
      <c r="A76" s="7"/>
      <c r="B76" s="419"/>
      <c r="C76" s="198"/>
      <c r="D76" s="199"/>
      <c r="E76" s="200"/>
      <c r="F76" s="200"/>
      <c r="G76" s="200"/>
      <c r="H76" s="200"/>
      <c r="I76" s="200"/>
      <c r="J76" s="184" t="s">
        <v>375</v>
      </c>
      <c r="K76" s="147">
        <v>6450095240</v>
      </c>
      <c r="L76" s="201"/>
      <c r="M76" s="202">
        <v>11</v>
      </c>
      <c r="N76" s="202">
        <v>1</v>
      </c>
      <c r="O76" s="203"/>
      <c r="P76" s="150">
        <v>350</v>
      </c>
      <c r="Q76" s="147"/>
      <c r="R76" s="204"/>
      <c r="S76" s="151"/>
      <c r="T76" s="151"/>
      <c r="U76" s="151"/>
      <c r="V76" s="420"/>
      <c r="W76" s="420"/>
      <c r="X76" s="420"/>
      <c r="Y76" s="153">
        <v>28000</v>
      </c>
      <c r="Z76" s="153"/>
      <c r="AA76" s="153"/>
      <c r="AB76" s="26"/>
    </row>
    <row r="77" spans="1:28" ht="24.75" customHeight="1" x14ac:dyDescent="0.2">
      <c r="A77" s="7"/>
      <c r="B77" s="28"/>
      <c r="C77" s="28"/>
      <c r="D77" s="28"/>
      <c r="E77" s="28"/>
      <c r="F77" s="28"/>
      <c r="G77" s="28"/>
      <c r="H77" s="28"/>
      <c r="I77" s="28"/>
      <c r="J77" s="389" t="s">
        <v>183</v>
      </c>
      <c r="K77" s="643">
        <v>7700000000</v>
      </c>
      <c r="L77" s="539"/>
      <c r="M77" s="390">
        <v>0</v>
      </c>
      <c r="N77" s="390">
        <v>0</v>
      </c>
      <c r="O77" s="391">
        <v>0</v>
      </c>
      <c r="P77" s="391">
        <v>0</v>
      </c>
      <c r="Q77" s="644" t="e">
        <f>Q98+Q96+Q93+Q89+Q87+Q85+Q82+Q80+Q79+#REF!</f>
        <v>#REF!</v>
      </c>
      <c r="R77" s="539"/>
      <c r="S77" s="644">
        <f>S78+S80+S82+S85+S87+S89+S93+S96+S98</f>
        <v>2129650</v>
      </c>
      <c r="T77" s="539"/>
      <c r="U77" s="392">
        <f>U78+U80+U82+U85+U87+U89+U93+U96+U98</f>
        <v>2129650</v>
      </c>
      <c r="V77" s="29"/>
      <c r="W77" s="29"/>
      <c r="Y77" s="127">
        <f>Y78+Y80+Y82+Y85+Y87+Y89+Y93+Y96+Y98+Y91</f>
        <v>2607401</v>
      </c>
      <c r="Z77" s="127">
        <f>Z78+Z80+Z82+Z85+Z87+Z89+Z93+Z96+Z98+Z91</f>
        <v>2607401</v>
      </c>
      <c r="AA77" s="127">
        <f>AA78+AA80+AA82+AA85+AA87+AA89+AA93+AA96+AA98+AA91</f>
        <v>2607401</v>
      </c>
      <c r="AB77" s="27" t="s">
        <v>73</v>
      </c>
    </row>
    <row r="78" spans="1:28" ht="12.75" customHeight="1" x14ac:dyDescent="0.2">
      <c r="A78" s="7"/>
      <c r="B78" s="28"/>
      <c r="C78" s="28"/>
      <c r="D78" s="28"/>
      <c r="E78" s="28"/>
      <c r="F78" s="28"/>
      <c r="G78" s="28"/>
      <c r="H78" s="28"/>
      <c r="I78" s="28" t="s">
        <v>95</v>
      </c>
      <c r="J78" s="393" t="s">
        <v>184</v>
      </c>
      <c r="K78" s="618">
        <v>7700010030</v>
      </c>
      <c r="L78" s="538"/>
      <c r="M78" s="395">
        <v>1</v>
      </c>
      <c r="N78" s="395">
        <v>3</v>
      </c>
      <c r="O78" s="396">
        <v>0</v>
      </c>
      <c r="P78" s="396">
        <v>0</v>
      </c>
      <c r="Q78" s="623">
        <f>Q79</f>
        <v>14200</v>
      </c>
      <c r="R78" s="538"/>
      <c r="S78" s="623">
        <f>S79</f>
        <v>100000</v>
      </c>
      <c r="T78" s="538"/>
      <c r="U78" s="397">
        <f>U79</f>
        <v>100000</v>
      </c>
      <c r="V78" s="29"/>
      <c r="W78" s="29"/>
      <c r="Y78" s="153">
        <f>Y79</f>
        <v>100000</v>
      </c>
      <c r="Z78" s="153">
        <f>Z79</f>
        <v>100000</v>
      </c>
      <c r="AA78" s="153">
        <f>AA79</f>
        <v>100000</v>
      </c>
      <c r="AB78" s="10"/>
    </row>
    <row r="79" spans="1:28" ht="12.75" customHeight="1" x14ac:dyDescent="0.2">
      <c r="A79" s="7"/>
      <c r="B79" s="28"/>
      <c r="C79" s="28"/>
      <c r="D79" s="28"/>
      <c r="E79" s="28"/>
      <c r="F79" s="28"/>
      <c r="G79" s="28"/>
      <c r="H79" s="28"/>
      <c r="I79" s="28"/>
      <c r="J79" s="393" t="s">
        <v>91</v>
      </c>
      <c r="K79" s="618">
        <v>7700010030</v>
      </c>
      <c r="L79" s="538"/>
      <c r="M79" s="395">
        <v>1</v>
      </c>
      <c r="N79" s="395">
        <v>3</v>
      </c>
      <c r="O79" s="396">
        <v>240</v>
      </c>
      <c r="P79" s="396">
        <v>240</v>
      </c>
      <c r="Q79" s="623">
        <v>14200</v>
      </c>
      <c r="R79" s="538"/>
      <c r="S79" s="623">
        <v>100000</v>
      </c>
      <c r="T79" s="538"/>
      <c r="U79" s="397">
        <v>100000</v>
      </c>
      <c r="V79" s="29"/>
      <c r="W79" s="29"/>
      <c r="Y79" s="153">
        <v>100000</v>
      </c>
      <c r="Z79" s="153">
        <v>100000</v>
      </c>
      <c r="AA79" s="153">
        <v>100000</v>
      </c>
    </row>
    <row r="80" spans="1:28" ht="12.75" customHeight="1" x14ac:dyDescent="0.2">
      <c r="A80" s="7"/>
      <c r="B80" s="28"/>
      <c r="C80" s="28"/>
      <c r="D80" s="28"/>
      <c r="E80" s="28"/>
      <c r="F80" s="28"/>
      <c r="G80" s="28"/>
      <c r="H80" s="28"/>
      <c r="I80" s="28"/>
      <c r="J80" s="398" t="s">
        <v>187</v>
      </c>
      <c r="K80" s="618">
        <v>7700010080</v>
      </c>
      <c r="L80" s="618"/>
      <c r="M80" s="395">
        <v>1</v>
      </c>
      <c r="N80" s="395">
        <v>6</v>
      </c>
      <c r="O80" s="624">
        <v>0</v>
      </c>
      <c r="P80" s="624"/>
      <c r="Q80" s="623">
        <f>Q81</f>
        <v>570003.30000000005</v>
      </c>
      <c r="R80" s="623"/>
      <c r="S80" s="623">
        <f>S81</f>
        <v>570000</v>
      </c>
      <c r="T80" s="623"/>
      <c r="U80" s="397">
        <f>U81</f>
        <v>570000</v>
      </c>
      <c r="V80" s="29"/>
      <c r="W80" s="29"/>
      <c r="Y80" s="153">
        <f>Y81</f>
        <v>630000</v>
      </c>
      <c r="Z80" s="153">
        <f>Z81</f>
        <v>630000</v>
      </c>
      <c r="AA80" s="153">
        <f>AA81</f>
        <v>630000</v>
      </c>
    </row>
    <row r="81" spans="1:28" s="31" customFormat="1" ht="12.75" customHeight="1" x14ac:dyDescent="0.2">
      <c r="A81" s="7"/>
      <c r="B81" s="28"/>
      <c r="C81" s="28"/>
      <c r="D81" s="28"/>
      <c r="E81" s="28"/>
      <c r="F81" s="28"/>
      <c r="G81" s="28"/>
      <c r="H81" s="28"/>
      <c r="I81" s="28"/>
      <c r="J81" s="398" t="s">
        <v>89</v>
      </c>
      <c r="K81" s="618">
        <v>7700010080</v>
      </c>
      <c r="L81" s="618"/>
      <c r="M81" s="395">
        <v>1</v>
      </c>
      <c r="N81" s="395">
        <v>6</v>
      </c>
      <c r="O81" s="624">
        <v>120</v>
      </c>
      <c r="P81" s="624"/>
      <c r="Q81" s="623">
        <v>570003.30000000005</v>
      </c>
      <c r="R81" s="623"/>
      <c r="S81" s="623">
        <v>570000</v>
      </c>
      <c r="T81" s="623"/>
      <c r="U81" s="397">
        <v>570000</v>
      </c>
      <c r="V81" s="29"/>
      <c r="W81" s="29"/>
      <c r="Y81" s="153">
        <v>630000</v>
      </c>
      <c r="Z81" s="153">
        <v>630000</v>
      </c>
      <c r="AA81" s="153">
        <v>630000</v>
      </c>
      <c r="AB81" s="5"/>
    </row>
    <row r="82" spans="1:28" s="31" customFormat="1" ht="12.75" customHeight="1" x14ac:dyDescent="0.2">
      <c r="A82" s="7"/>
      <c r="B82" s="32"/>
      <c r="C82" s="32"/>
      <c r="D82" s="32"/>
      <c r="E82" s="32"/>
      <c r="F82" s="32"/>
      <c r="G82" s="32"/>
      <c r="H82" s="32"/>
      <c r="I82" s="32"/>
      <c r="J82" s="631" t="s">
        <v>204</v>
      </c>
      <c r="K82" s="633">
        <v>7700000040</v>
      </c>
      <c r="L82" s="634"/>
      <c r="M82" s="637">
        <v>1</v>
      </c>
      <c r="N82" s="637">
        <v>11</v>
      </c>
      <c r="O82" s="639">
        <v>0</v>
      </c>
      <c r="P82" s="640"/>
      <c r="Q82" s="625">
        <v>100000</v>
      </c>
      <c r="R82" s="626"/>
      <c r="S82" s="625">
        <v>100000</v>
      </c>
      <c r="T82" s="626"/>
      <c r="U82" s="629">
        <v>100000</v>
      </c>
      <c r="V82" s="29"/>
      <c r="W82" s="29"/>
      <c r="Y82" s="619">
        <f>Y84</f>
        <v>100000</v>
      </c>
      <c r="Z82" s="619">
        <f>Z84</f>
        <v>100000</v>
      </c>
      <c r="AA82" s="619">
        <f>AA84</f>
        <v>100000</v>
      </c>
      <c r="AB82" s="5"/>
    </row>
    <row r="83" spans="1:28" x14ac:dyDescent="0.2">
      <c r="J83" s="632"/>
      <c r="K83" s="635"/>
      <c r="L83" s="636"/>
      <c r="M83" s="638"/>
      <c r="N83" s="638"/>
      <c r="O83" s="641"/>
      <c r="P83" s="642"/>
      <c r="Q83" s="627"/>
      <c r="R83" s="628"/>
      <c r="S83" s="627"/>
      <c r="T83" s="628"/>
      <c r="U83" s="630"/>
      <c r="Y83" s="620"/>
      <c r="Z83" s="620"/>
      <c r="AA83" s="620"/>
    </row>
    <row r="84" spans="1:28" x14ac:dyDescent="0.2">
      <c r="J84" s="399" t="s">
        <v>188</v>
      </c>
      <c r="K84" s="618">
        <v>7700000040</v>
      </c>
      <c r="L84" s="618"/>
      <c r="M84" s="395">
        <v>1</v>
      </c>
      <c r="N84" s="395">
        <v>11</v>
      </c>
      <c r="O84" s="396">
        <v>870</v>
      </c>
      <c r="P84" s="396">
        <v>870</v>
      </c>
      <c r="Q84" s="623">
        <v>100000</v>
      </c>
      <c r="R84" s="623"/>
      <c r="S84" s="623">
        <v>100000</v>
      </c>
      <c r="T84" s="623"/>
      <c r="U84" s="397">
        <v>100000</v>
      </c>
      <c r="Y84" s="153">
        <v>100000</v>
      </c>
      <c r="Z84" s="153">
        <v>100000</v>
      </c>
      <c r="AA84" s="153">
        <v>100000</v>
      </c>
    </row>
    <row r="85" spans="1:28" ht="25.5" x14ac:dyDescent="0.2">
      <c r="J85" s="400" t="s">
        <v>209</v>
      </c>
      <c r="K85" s="618">
        <v>7700090010</v>
      </c>
      <c r="L85" s="538"/>
      <c r="M85" s="395">
        <v>1</v>
      </c>
      <c r="N85" s="395">
        <v>13</v>
      </c>
      <c r="O85" s="396">
        <v>0</v>
      </c>
      <c r="P85" s="396">
        <v>0</v>
      </c>
      <c r="Q85" s="623">
        <f>Q86</f>
        <v>315863.2</v>
      </c>
      <c r="R85" s="623"/>
      <c r="S85" s="623">
        <f>S86</f>
        <v>600000</v>
      </c>
      <c r="T85" s="623"/>
      <c r="U85" s="397">
        <f>U86</f>
        <v>600000</v>
      </c>
      <c r="Y85" s="153">
        <v>600000</v>
      </c>
      <c r="Z85" s="153">
        <v>600000</v>
      </c>
      <c r="AA85" s="153">
        <v>600000</v>
      </c>
    </row>
    <row r="86" spans="1:28" ht="25.5" x14ac:dyDescent="0.2">
      <c r="J86" s="400" t="s">
        <v>91</v>
      </c>
      <c r="K86" s="618">
        <v>7700090010</v>
      </c>
      <c r="L86" s="538"/>
      <c r="M86" s="395">
        <v>1</v>
      </c>
      <c r="N86" s="395">
        <v>13</v>
      </c>
      <c r="O86" s="396">
        <v>240</v>
      </c>
      <c r="P86" s="396">
        <v>240</v>
      </c>
      <c r="Q86" s="623">
        <v>315863.2</v>
      </c>
      <c r="R86" s="538"/>
      <c r="S86" s="623">
        <v>600000</v>
      </c>
      <c r="T86" s="538"/>
      <c r="U86" s="397">
        <v>600000</v>
      </c>
      <c r="Y86" s="153">
        <v>600000</v>
      </c>
      <c r="Z86" s="153">
        <v>600000</v>
      </c>
      <c r="AA86" s="153">
        <v>600000</v>
      </c>
    </row>
    <row r="87" spans="1:28" ht="25.5" x14ac:dyDescent="0.2">
      <c r="J87" s="400" t="s">
        <v>225</v>
      </c>
      <c r="K87" s="618">
        <v>7700095100</v>
      </c>
      <c r="L87" s="538"/>
      <c r="M87" s="395">
        <v>1</v>
      </c>
      <c r="N87" s="395">
        <v>13</v>
      </c>
      <c r="O87" s="396">
        <v>0</v>
      </c>
      <c r="P87" s="396">
        <v>0</v>
      </c>
      <c r="Q87" s="623">
        <f>Q88</f>
        <v>25497</v>
      </c>
      <c r="R87" s="538"/>
      <c r="S87" s="623">
        <f>S88</f>
        <v>17150</v>
      </c>
      <c r="T87" s="538"/>
      <c r="U87" s="397">
        <f>U88</f>
        <v>17150</v>
      </c>
      <c r="Y87" s="153">
        <f>Y88</f>
        <v>24901</v>
      </c>
      <c r="Z87" s="153">
        <f>Z88</f>
        <v>24901</v>
      </c>
      <c r="AA87" s="153">
        <f>AA88</f>
        <v>24901</v>
      </c>
    </row>
    <row r="88" spans="1:28" x14ac:dyDescent="0.2">
      <c r="J88" s="401" t="s">
        <v>151</v>
      </c>
      <c r="K88" s="618">
        <v>7700095100</v>
      </c>
      <c r="L88" s="538"/>
      <c r="M88" s="395">
        <v>1</v>
      </c>
      <c r="N88" s="395">
        <v>13</v>
      </c>
      <c r="O88" s="396">
        <v>850</v>
      </c>
      <c r="P88" s="396">
        <v>850</v>
      </c>
      <c r="Q88" s="623">
        <v>25497</v>
      </c>
      <c r="R88" s="538"/>
      <c r="S88" s="623">
        <v>17150</v>
      </c>
      <c r="T88" s="538"/>
      <c r="U88" s="397">
        <v>17150</v>
      </c>
      <c r="Y88" s="153">
        <v>24901</v>
      </c>
      <c r="Z88" s="153">
        <v>24901</v>
      </c>
      <c r="AA88" s="153">
        <v>24901</v>
      </c>
    </row>
    <row r="89" spans="1:28" x14ac:dyDescent="0.2">
      <c r="J89" s="399" t="s">
        <v>97</v>
      </c>
      <c r="K89" s="618">
        <v>7700020040</v>
      </c>
      <c r="L89" s="618"/>
      <c r="M89" s="395">
        <v>3</v>
      </c>
      <c r="N89" s="395">
        <v>14</v>
      </c>
      <c r="O89" s="624">
        <v>0</v>
      </c>
      <c r="P89" s="624"/>
      <c r="Q89" s="623">
        <f>Q90</f>
        <v>20733.75</v>
      </c>
      <c r="R89" s="623"/>
      <c r="S89" s="623">
        <v>22500</v>
      </c>
      <c r="T89" s="623"/>
      <c r="U89" s="397">
        <v>22500</v>
      </c>
      <c r="Y89" s="153">
        <f>Y90</f>
        <v>22500</v>
      </c>
      <c r="Z89" s="153">
        <f>Z90</f>
        <v>22500</v>
      </c>
      <c r="AA89" s="153">
        <f>AA90</f>
        <v>22500</v>
      </c>
    </row>
    <row r="90" spans="1:28" ht="25.5" x14ac:dyDescent="0.2">
      <c r="J90" s="398" t="s">
        <v>91</v>
      </c>
      <c r="K90" s="618">
        <v>7700020040</v>
      </c>
      <c r="L90" s="618"/>
      <c r="M90" s="395">
        <v>3</v>
      </c>
      <c r="N90" s="395">
        <v>14</v>
      </c>
      <c r="O90" s="624">
        <v>240</v>
      </c>
      <c r="P90" s="624"/>
      <c r="Q90" s="623">
        <v>20733.75</v>
      </c>
      <c r="R90" s="623"/>
      <c r="S90" s="623">
        <v>22500</v>
      </c>
      <c r="T90" s="623"/>
      <c r="U90" s="397">
        <v>22500</v>
      </c>
      <c r="Y90" s="153">
        <v>22500</v>
      </c>
      <c r="Z90" s="153">
        <v>22500</v>
      </c>
      <c r="AA90" s="153">
        <v>22500</v>
      </c>
    </row>
    <row r="91" spans="1:28" ht="38.25" x14ac:dyDescent="0.2">
      <c r="J91" s="170" t="s">
        <v>210</v>
      </c>
      <c r="K91" s="394">
        <v>6430095280</v>
      </c>
      <c r="L91" s="394"/>
      <c r="M91" s="395">
        <v>4</v>
      </c>
      <c r="N91" s="395">
        <v>9</v>
      </c>
      <c r="O91" s="396"/>
      <c r="P91" s="396">
        <v>0</v>
      </c>
      <c r="Q91" s="397"/>
      <c r="R91" s="397"/>
      <c r="S91" s="397"/>
      <c r="T91" s="397"/>
      <c r="U91" s="397"/>
      <c r="Y91" s="153">
        <f>Y92</f>
        <v>400000</v>
      </c>
      <c r="Z91" s="153">
        <f>Z92</f>
        <v>400000</v>
      </c>
      <c r="AA91" s="153">
        <f>AA92</f>
        <v>400000</v>
      </c>
    </row>
    <row r="92" spans="1:28" x14ac:dyDescent="0.2">
      <c r="J92" s="388" t="s">
        <v>151</v>
      </c>
      <c r="K92" s="394">
        <v>6430095280</v>
      </c>
      <c r="L92" s="394"/>
      <c r="M92" s="395">
        <v>4</v>
      </c>
      <c r="N92" s="395">
        <v>9</v>
      </c>
      <c r="O92" s="396"/>
      <c r="P92" s="396">
        <v>850</v>
      </c>
      <c r="Q92" s="397"/>
      <c r="R92" s="397"/>
      <c r="S92" s="397"/>
      <c r="T92" s="397"/>
      <c r="U92" s="397"/>
      <c r="Y92" s="153">
        <v>400000</v>
      </c>
      <c r="Z92" s="153">
        <v>400000</v>
      </c>
      <c r="AA92" s="153">
        <v>400000</v>
      </c>
    </row>
    <row r="93" spans="1:28" ht="51" x14ac:dyDescent="0.2">
      <c r="J93" s="393" t="s">
        <v>192</v>
      </c>
      <c r="K93" s="618">
        <v>7700090140</v>
      </c>
      <c r="L93" s="618"/>
      <c r="M93" s="395">
        <v>5</v>
      </c>
      <c r="N93" s="395">
        <v>1</v>
      </c>
      <c r="O93" s="396">
        <v>0</v>
      </c>
      <c r="P93" s="396">
        <v>0</v>
      </c>
      <c r="Q93" s="623" t="e">
        <f>Q94+#REF!</f>
        <v>#REF!</v>
      </c>
      <c r="R93" s="623"/>
      <c r="S93" s="623">
        <f>S94</f>
        <v>70000</v>
      </c>
      <c r="T93" s="623"/>
      <c r="U93" s="397">
        <f>U94</f>
        <v>70000</v>
      </c>
      <c r="Y93" s="153">
        <f>Y94+Y95</f>
        <v>70000</v>
      </c>
      <c r="Z93" s="153">
        <f>Z94</f>
        <v>70000</v>
      </c>
      <c r="AA93" s="153">
        <f>AA94</f>
        <v>70000</v>
      </c>
    </row>
    <row r="94" spans="1:28" ht="25.5" x14ac:dyDescent="0.2">
      <c r="J94" s="393" t="s">
        <v>93</v>
      </c>
      <c r="K94" s="618">
        <v>7700090140</v>
      </c>
      <c r="L94" s="618"/>
      <c r="M94" s="395">
        <v>5</v>
      </c>
      <c r="N94" s="395">
        <v>1</v>
      </c>
      <c r="O94" s="396">
        <v>240</v>
      </c>
      <c r="P94" s="396">
        <v>240</v>
      </c>
      <c r="Q94" s="623">
        <v>59899.13</v>
      </c>
      <c r="R94" s="623"/>
      <c r="S94" s="623">
        <v>70000</v>
      </c>
      <c r="T94" s="623"/>
      <c r="U94" s="397">
        <v>70000</v>
      </c>
      <c r="Y94" s="153">
        <v>69723.7</v>
      </c>
      <c r="Z94" s="153">
        <v>70000</v>
      </c>
      <c r="AA94" s="153">
        <v>70000</v>
      </c>
    </row>
    <row r="95" spans="1:28" x14ac:dyDescent="0.2">
      <c r="J95" s="393" t="s">
        <v>151</v>
      </c>
      <c r="K95" s="618">
        <v>7700090140</v>
      </c>
      <c r="L95" s="618"/>
      <c r="M95" s="395">
        <v>5</v>
      </c>
      <c r="N95" s="395">
        <v>1</v>
      </c>
      <c r="O95" s="396"/>
      <c r="P95" s="396">
        <v>850</v>
      </c>
      <c r="Q95" s="397"/>
      <c r="R95" s="397"/>
      <c r="S95" s="397"/>
      <c r="T95" s="397"/>
      <c r="U95" s="397"/>
      <c r="Y95" s="153">
        <v>276.3</v>
      </c>
      <c r="Z95" s="153"/>
      <c r="AA95" s="153"/>
    </row>
    <row r="96" spans="1:28" ht="38.25" x14ac:dyDescent="0.2">
      <c r="J96" s="393" t="s">
        <v>234</v>
      </c>
      <c r="K96" s="618">
        <v>7700090150</v>
      </c>
      <c r="L96" s="538"/>
      <c r="M96" s="395">
        <v>5</v>
      </c>
      <c r="N96" s="395">
        <v>1</v>
      </c>
      <c r="O96" s="396">
        <v>0</v>
      </c>
      <c r="P96" s="396">
        <v>0</v>
      </c>
      <c r="Q96" s="623">
        <f>Q97</f>
        <v>132133</v>
      </c>
      <c r="R96" s="538"/>
      <c r="S96" s="623">
        <f>S97</f>
        <v>500000</v>
      </c>
      <c r="T96" s="538"/>
      <c r="U96" s="397">
        <f>U97</f>
        <v>500000</v>
      </c>
      <c r="Y96" s="153">
        <f>Y97</f>
        <v>500000</v>
      </c>
      <c r="Z96" s="153">
        <f>Z97</f>
        <v>500000</v>
      </c>
      <c r="AA96" s="153">
        <f>AA97</f>
        <v>500000</v>
      </c>
    </row>
    <row r="97" spans="10:27" ht="25.5" x14ac:dyDescent="0.2">
      <c r="J97" s="393" t="s">
        <v>93</v>
      </c>
      <c r="K97" s="618">
        <v>7700090150</v>
      </c>
      <c r="L97" s="538"/>
      <c r="M97" s="395">
        <v>5</v>
      </c>
      <c r="N97" s="395">
        <v>1</v>
      </c>
      <c r="O97" s="396">
        <v>240</v>
      </c>
      <c r="P97" s="396">
        <v>240</v>
      </c>
      <c r="Q97" s="623">
        <v>132133</v>
      </c>
      <c r="R97" s="538"/>
      <c r="S97" s="623">
        <v>500000</v>
      </c>
      <c r="T97" s="538"/>
      <c r="U97" s="397">
        <v>500000</v>
      </c>
      <c r="Y97" s="153">
        <v>500000</v>
      </c>
      <c r="Z97" s="153">
        <v>500000</v>
      </c>
      <c r="AA97" s="153">
        <v>500000</v>
      </c>
    </row>
    <row r="98" spans="10:27" x14ac:dyDescent="0.2">
      <c r="J98" s="393" t="s">
        <v>237</v>
      </c>
      <c r="K98" s="618">
        <v>7700090160</v>
      </c>
      <c r="L98" s="538"/>
      <c r="M98" s="395">
        <v>5</v>
      </c>
      <c r="N98" s="395">
        <v>1</v>
      </c>
      <c r="O98" s="396">
        <v>0</v>
      </c>
      <c r="P98" s="396">
        <v>0</v>
      </c>
      <c r="Q98" s="623">
        <f>Q99</f>
        <v>88595.06</v>
      </c>
      <c r="R98" s="538"/>
      <c r="S98" s="623">
        <f>S99</f>
        <v>150000</v>
      </c>
      <c r="T98" s="538"/>
      <c r="U98" s="397">
        <f>U99</f>
        <v>150000</v>
      </c>
      <c r="Y98" s="153">
        <f>Y99</f>
        <v>160000</v>
      </c>
      <c r="Z98" s="153">
        <f>Z99</f>
        <v>160000</v>
      </c>
      <c r="AA98" s="153">
        <f>AA99</f>
        <v>160000</v>
      </c>
    </row>
    <row r="99" spans="10:27" ht="25.5" x14ac:dyDescent="0.2">
      <c r="J99" s="393" t="s">
        <v>93</v>
      </c>
      <c r="K99" s="618">
        <v>7700090160</v>
      </c>
      <c r="L99" s="538"/>
      <c r="M99" s="395">
        <v>5</v>
      </c>
      <c r="N99" s="395">
        <v>1</v>
      </c>
      <c r="O99" s="396">
        <v>240</v>
      </c>
      <c r="P99" s="396">
        <v>240</v>
      </c>
      <c r="Q99" s="623">
        <v>88595.06</v>
      </c>
      <c r="R99" s="538"/>
      <c r="S99" s="623">
        <v>150000</v>
      </c>
      <c r="T99" s="538"/>
      <c r="U99" s="397">
        <v>150000</v>
      </c>
      <c r="Y99" s="153">
        <v>160000</v>
      </c>
      <c r="Z99" s="153">
        <v>160000</v>
      </c>
      <c r="AA99" s="153">
        <v>160000</v>
      </c>
    </row>
    <row r="100" spans="10:27" x14ac:dyDescent="0.2">
      <c r="J100" s="402" t="s">
        <v>374</v>
      </c>
      <c r="K100" s="621"/>
      <c r="L100" s="621"/>
      <c r="M100" s="402"/>
      <c r="N100" s="402"/>
      <c r="O100" s="402"/>
      <c r="P100" s="402"/>
      <c r="Q100" s="622" t="e">
        <f>Q77+Q40+Q2</f>
        <v>#REF!</v>
      </c>
      <c r="R100" s="621"/>
      <c r="S100" s="622">
        <f>S77+S2</f>
        <v>2129650</v>
      </c>
      <c r="T100" s="621"/>
      <c r="U100" s="403">
        <f>U77+U2</f>
        <v>2129650</v>
      </c>
      <c r="Y100" s="153">
        <f>Y14+Y77</f>
        <v>144478773</v>
      </c>
      <c r="Z100" s="153">
        <f>Z14+Z77</f>
        <v>94300535</v>
      </c>
      <c r="AA100" s="404">
        <f>AA14+AA77</f>
        <v>118019550</v>
      </c>
    </row>
  </sheetData>
  <mergeCells count="112">
    <mergeCell ref="E14:J14"/>
    <mergeCell ref="S14:V14"/>
    <mergeCell ref="F17:J17"/>
    <mergeCell ref="S17:V17"/>
    <mergeCell ref="F33:J33"/>
    <mergeCell ref="G23:J23"/>
    <mergeCell ref="S23:V23"/>
    <mergeCell ref="G24:J24"/>
    <mergeCell ref="F20:J20"/>
    <mergeCell ref="S20:V20"/>
    <mergeCell ref="Y2:AA4"/>
    <mergeCell ref="B10:J10"/>
    <mergeCell ref="B12:J12"/>
    <mergeCell ref="S12:V12"/>
    <mergeCell ref="D13:J13"/>
    <mergeCell ref="S13:V13"/>
    <mergeCell ref="F27:J27"/>
    <mergeCell ref="S27:V27"/>
    <mergeCell ref="G31:J31"/>
    <mergeCell ref="S31:V31"/>
    <mergeCell ref="Q54:R54"/>
    <mergeCell ref="Q55:R55"/>
    <mergeCell ref="E32:J32"/>
    <mergeCell ref="S32:V32"/>
    <mergeCell ref="S33:V33"/>
    <mergeCell ref="S24:V24"/>
    <mergeCell ref="G68:J68"/>
    <mergeCell ref="S68:V68"/>
    <mergeCell ref="J6:AA6"/>
    <mergeCell ref="J7:AA7"/>
    <mergeCell ref="J8:AA8"/>
    <mergeCell ref="F62:J62"/>
    <mergeCell ref="S62:V62"/>
    <mergeCell ref="S65:V65"/>
    <mergeCell ref="G65:J65"/>
    <mergeCell ref="S66:V66"/>
    <mergeCell ref="F56:J56"/>
    <mergeCell ref="K77:L77"/>
    <mergeCell ref="Q77:R77"/>
    <mergeCell ref="S77:T77"/>
    <mergeCell ref="F66:J66"/>
    <mergeCell ref="S56:V56"/>
    <mergeCell ref="K78:L78"/>
    <mergeCell ref="Q78:R78"/>
    <mergeCell ref="S78:T78"/>
    <mergeCell ref="K79:L79"/>
    <mergeCell ref="Q79:R79"/>
    <mergeCell ref="S79:T79"/>
    <mergeCell ref="K80:L80"/>
    <mergeCell ref="O80:P80"/>
    <mergeCell ref="Q80:R80"/>
    <mergeCell ref="S80:T80"/>
    <mergeCell ref="K81:L81"/>
    <mergeCell ref="O81:P81"/>
    <mergeCell ref="Q81:R81"/>
    <mergeCell ref="S81:T81"/>
    <mergeCell ref="J82:J83"/>
    <mergeCell ref="K82:L83"/>
    <mergeCell ref="M82:M83"/>
    <mergeCell ref="N82:N83"/>
    <mergeCell ref="O82:P83"/>
    <mergeCell ref="Q82:R83"/>
    <mergeCell ref="S82:T83"/>
    <mergeCell ref="U82:U83"/>
    <mergeCell ref="K84:L84"/>
    <mergeCell ref="Q84:R84"/>
    <mergeCell ref="S84:T84"/>
    <mergeCell ref="K85:L85"/>
    <mergeCell ref="Q85:R85"/>
    <mergeCell ref="S85:T85"/>
    <mergeCell ref="K86:L86"/>
    <mergeCell ref="Q86:R86"/>
    <mergeCell ref="S86:T86"/>
    <mergeCell ref="K87:L87"/>
    <mergeCell ref="Q87:R87"/>
    <mergeCell ref="S87:T87"/>
    <mergeCell ref="K88:L88"/>
    <mergeCell ref="Q88:R88"/>
    <mergeCell ref="S88:T88"/>
    <mergeCell ref="K89:L89"/>
    <mergeCell ref="O89:P89"/>
    <mergeCell ref="Q89:R89"/>
    <mergeCell ref="S89:T89"/>
    <mergeCell ref="K94:L94"/>
    <mergeCell ref="Q94:R94"/>
    <mergeCell ref="S94:T94"/>
    <mergeCell ref="K90:L90"/>
    <mergeCell ref="O90:P90"/>
    <mergeCell ref="Q90:R90"/>
    <mergeCell ref="S90:T90"/>
    <mergeCell ref="K93:L93"/>
    <mergeCell ref="Q93:R93"/>
    <mergeCell ref="S93:T93"/>
    <mergeCell ref="K99:L99"/>
    <mergeCell ref="Q99:R99"/>
    <mergeCell ref="S99:T99"/>
    <mergeCell ref="K96:L96"/>
    <mergeCell ref="Q96:R96"/>
    <mergeCell ref="S96:T96"/>
    <mergeCell ref="K97:L97"/>
    <mergeCell ref="Q97:R97"/>
    <mergeCell ref="S97:T97"/>
    <mergeCell ref="K95:L95"/>
    <mergeCell ref="Y82:Y83"/>
    <mergeCell ref="Z82:Z83"/>
    <mergeCell ref="AA82:AA83"/>
    <mergeCell ref="K100:L100"/>
    <mergeCell ref="Q100:R100"/>
    <mergeCell ref="S100:T100"/>
    <mergeCell ref="K98:L98"/>
    <mergeCell ref="Q98:R98"/>
    <mergeCell ref="S98:T98"/>
  </mergeCells>
  <pageMargins left="0.70866141732283472" right="0.70866141732283472" top="0.74803149606299213" bottom="0.74803149606299213" header="0.31496062992125984" footer="0.31496062992125984"/>
  <pageSetup paperSize="9" scale="94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прил 1</vt:lpstr>
      <vt:lpstr>прил 2</vt:lpstr>
      <vt:lpstr>прил 3</vt:lpstr>
      <vt:lpstr>прил 4</vt:lpstr>
      <vt:lpstr>прил 5</vt:lpstr>
      <vt:lpstr>прил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2022-05-31T05:14:38Z</cp:lastPrinted>
  <dcterms:created xsi:type="dcterms:W3CDTF">2017-01-12T04:27:35Z</dcterms:created>
  <dcterms:modified xsi:type="dcterms:W3CDTF">2022-05-31T07:21:02Z</dcterms:modified>
</cp:coreProperties>
</file>